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rih\CloudStation\R8-4.受託事業\1.スポーツ推進受託\4-ジュニア新体操大会\4.申込関係\1.申込書式\R8申込み\"/>
    </mc:Choice>
  </mc:AlternateContent>
  <xr:revisionPtr revIDLastSave="0" documentId="8_{E2F23C27-F73C-4321-9641-126632B806B7}" xr6:coauthVersionLast="47" xr6:coauthVersionMax="47" xr10:uidLastSave="{00000000-0000-0000-0000-000000000000}"/>
  <bookViews>
    <workbookView xWindow="-108" yWindow="-108" windowWidth="23256" windowHeight="12456" tabRatio="890" xr2:uid="{8CE6DCE6-59E2-4B68-923D-398EA168E7B1}"/>
  </bookViews>
  <sheets>
    <sheet name="申込書記入上の注意" sheetId="10" r:id="rId1"/>
    <sheet name="クラブ情報" sheetId="13" r:id="rId2"/>
    <sheet name="審判" sheetId="5" r:id="rId3"/>
    <sheet name="①種目別（）" sheetId="8" state="hidden" r:id="rId4"/>
    <sheet name="②種目別（）" sheetId="21" state="hidden" r:id="rId5"/>
    <sheet name="③種目別（）" sheetId="15" state="hidden" r:id="rId6"/>
    <sheet name="④種目別（）" sheetId="20" state="hidden" r:id="rId7"/>
    <sheet name="棄権・選手交代届" sheetId="46" r:id="rId8"/>
    <sheet name="①コンテスト男子" sheetId="38" r:id="rId9"/>
    <sheet name="②コンテスト女子" sheetId="18" r:id="rId10"/>
    <sheet name="⑦コンテスト3.4年" sheetId="34" state="hidden" r:id="rId11"/>
    <sheet name="⑦コンテスト5.6年" sheetId="36" state="hidden" r:id="rId12"/>
    <sheet name="➂中学生種目別" sheetId="47" r:id="rId13"/>
    <sheet name="➃ユース種目別" sheetId="49" r:id="rId14"/>
    <sheet name="⑤ジュニア個人総合" sheetId="9" r:id="rId15"/>
    <sheet name="⑥ユース個人総合" sheetId="26" r:id="rId16"/>
    <sheet name="⑦コンテストチーム" sheetId="11" r:id="rId17"/>
    <sheet name="⑧チャイルド団体" sheetId="41" r:id="rId18"/>
    <sheet name="⑨ジュニア団体" sheetId="43" r:id="rId19"/>
    <sheet name="⑩ユース団体" sheetId="44" r:id="rId20"/>
    <sheet name="⑨集団演技" sheetId="12" state="hidden" r:id="rId21"/>
    <sheet name="編集不可 (R8)" sheetId="42" r:id="rId22"/>
    <sheet name="編集不可" sheetId="14" state="hidden" r:id="rId23"/>
    <sheet name="参加人数一覧" sheetId="25" state="hidden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jr03" localSheetId="7">#REF!</definedName>
    <definedName name="_jr03">#REF!</definedName>
    <definedName name="_Jr04" localSheetId="7">#REF!</definedName>
    <definedName name="_Jr04">#REF!</definedName>
    <definedName name="_Jr05" localSheetId="7">#REF!</definedName>
    <definedName name="_Jr05">#REF!</definedName>
    <definedName name="_Jr06" localSheetId="7">#REF!</definedName>
    <definedName name="_Jr06">#REF!</definedName>
    <definedName name="_tbl13">#REF!</definedName>
    <definedName name="_tbl14">#REF!</definedName>
    <definedName name="_tbl4">#REF!</definedName>
    <definedName name="_tbl5">#REF!</definedName>
    <definedName name="_tbl6">#REF!</definedName>
    <definedName name="_tbl7">#REF!</definedName>
    <definedName name="a" localSheetId="7">#REF!</definedName>
    <definedName name="a">#REF!</definedName>
    <definedName name="ball" localSheetId="7">#REF!</definedName>
    <definedName name="ball">#REF!</definedName>
    <definedName name="bu" localSheetId="7">#REF!</definedName>
    <definedName name="bu">#REF!</definedName>
    <definedName name="chuugaku05" localSheetId="7">#REF!</definedName>
    <definedName name="chuugaku05">#REF!</definedName>
    <definedName name="chuugaku06" localSheetId="7">#REF!</definedName>
    <definedName name="chuugaku06">#REF!</definedName>
    <definedName name="dantai" localSheetId="7">#REF!</definedName>
    <definedName name="dantai">#REF!</definedName>
    <definedName name="data" localSheetId="7">#REF!</definedName>
    <definedName name="data">#REF!</definedName>
    <definedName name="data03" localSheetId="7">#REF!</definedName>
    <definedName name="data03">#REF!</definedName>
    <definedName name="data1" localSheetId="7">#REF!</definedName>
    <definedName name="data1">#REF!</definedName>
    <definedName name="data2" localSheetId="7">#REF!</definedName>
    <definedName name="data2">#REF!</definedName>
    <definedName name="data3" localSheetId="7">#REF!</definedName>
    <definedName name="data3">#REF!</definedName>
    <definedName name="data4" localSheetId="7">#REF!</definedName>
    <definedName name="data4">#REF!</definedName>
    <definedName name="data5">[1]データ１!$D$1:$E$45</definedName>
    <definedName name="date1" localSheetId="7">#REF!</definedName>
    <definedName name="date1">#REF!</definedName>
    <definedName name="deta05" localSheetId="7">#REF!</definedName>
    <definedName name="deta05">#REF!</definedName>
    <definedName name="deta1" localSheetId="7">#REF!</definedName>
    <definedName name="deta1">#REF!</definedName>
    <definedName name="gakunen" localSheetId="7">#REF!</definedName>
    <definedName name="gakunen">#REF!</definedName>
    <definedName name="Ｈ30役員" localSheetId="7">#REF!</definedName>
    <definedName name="Ｈ30役員">#REF!</definedName>
    <definedName name="jr">[2]date!$A$1:$C$72</definedName>
    <definedName name="jr03kan" localSheetId="7">#REF!</definedName>
    <definedName name="jr03kan">#REF!</definedName>
    <definedName name="kaikei" localSheetId="7">#REF!</definedName>
    <definedName name="kaikei">#REF!</definedName>
    <definedName name="kennshuu" localSheetId="7">#REF!</definedName>
    <definedName name="kennshuu">#REF!</definedName>
    <definedName name="kokou05" localSheetId="7">#REF!</definedName>
    <definedName name="kokou05">#REF!</definedName>
    <definedName name="koukou03" localSheetId="7">#REF!</definedName>
    <definedName name="koukou03">#REF!</definedName>
    <definedName name="koukou04" localSheetId="7">#REF!</definedName>
    <definedName name="koukou04">#REF!</definedName>
    <definedName name="koukou05" localSheetId="7">#REF!</definedName>
    <definedName name="koukou05">#REF!</definedName>
    <definedName name="koukou06" localSheetId="7">#REF!</definedName>
    <definedName name="koukou06">#REF!</definedName>
    <definedName name="kubun" localSheetId="7">#REF!</definedName>
    <definedName name="kubun">#REF!</definedName>
    <definedName name="kubun2" localSheetId="7">#REF!</definedName>
    <definedName name="kubun2">#REF!</definedName>
    <definedName name="meibo03" localSheetId="7">#REF!</definedName>
    <definedName name="meibo03">#REF!</definedName>
    <definedName name="name" localSheetId="7">#REF!</definedName>
    <definedName name="name">#REF!</definedName>
    <definedName name="nen">[3]data!$D$1:$E$13</definedName>
    <definedName name="_xlnm.Print_Area" localSheetId="8">①コンテスト男子!$A$1:$BV$22</definedName>
    <definedName name="_xlnm.Print_Area" localSheetId="3">'①種目別（）'!$A$1:$AJ$20</definedName>
    <definedName name="_xlnm.Print_Area" localSheetId="9">②コンテスト女子!$A$1:$BT$20</definedName>
    <definedName name="_xlnm.Print_Area" localSheetId="4">'②種目別（）'!$A$1:$BT$20</definedName>
    <definedName name="_xlnm.Print_Area" localSheetId="5">'③種目別（）'!$A$1:$BT$20</definedName>
    <definedName name="_xlnm.Print_Area" localSheetId="12">'➂中学生種目別'!$A$1:$AI$20</definedName>
    <definedName name="_xlnm.Print_Area" localSheetId="13">'➃ユース種目別'!$A$1:$AI$20</definedName>
    <definedName name="_xlnm.Print_Area" localSheetId="6">'④種目別（）'!$A$1:$BT$20</definedName>
    <definedName name="_xlnm.Print_Area" localSheetId="14">⑤ジュニア個人総合!$A$1:$BT$20</definedName>
    <definedName name="_xlnm.Print_Area" localSheetId="15">⑥ユース個人総合!$A$1:$BT$20</definedName>
    <definedName name="_xlnm.Print_Area" localSheetId="10">⑦コンテスト3.4年!$A$1:$BT$20</definedName>
    <definedName name="_xlnm.Print_Area" localSheetId="11">⑦コンテスト5.6年!$A$1:$BT$20</definedName>
    <definedName name="_xlnm.Print_Area" localSheetId="16">⑦コンテストチーム!$A$1:$AJ$35</definedName>
    <definedName name="_xlnm.Print_Area" localSheetId="17">⑧チャイルド団体!$A$1:$AJ$21</definedName>
    <definedName name="_xlnm.Print_Area" localSheetId="18">⑨ジュニア団体!$A$1:$AJ$21</definedName>
    <definedName name="_xlnm.Print_Area" localSheetId="20">⑨集団演技!$A$1:$AJ$42</definedName>
    <definedName name="_xlnm.Print_Area" localSheetId="19">⑩ユース団体!$A$1:$AJ$22</definedName>
    <definedName name="_xlnm.Print_Area" localSheetId="1">クラブ情報!$A$1:$AJ$32</definedName>
    <definedName name="_xlnm.Print_Area" localSheetId="7">棄権・選手交代届!$A$1:$AH$67</definedName>
    <definedName name="_xlnm.Print_Area" localSheetId="23">参加人数一覧!$A$1:$AJ$36</definedName>
    <definedName name="_xlnm.Print_Area" localSheetId="2">審判!$A$1:$AJ$27</definedName>
    <definedName name="_xlnm.Print_Area" localSheetId="0">申込書記入上の注意!$A$1:$J$8</definedName>
    <definedName name="_xlnm.Print_Area" localSheetId="22">編集不可!$A$1:$AB$61</definedName>
    <definedName name="_xlnm.Print_Area" localSheetId="21">'編集不可 (R8)'!$A$1:$Y$63</definedName>
    <definedName name="rope" localSheetId="7">#REF!</definedName>
    <definedName name="rope">#REF!</definedName>
    <definedName name="sanka">[4]データ!$A$6:$E$31</definedName>
    <definedName name="sankaryou" localSheetId="7">#REF!</definedName>
    <definedName name="sankaryou">#REF!</definedName>
    <definedName name="senshu">'[5]登録番号 (2)'!$A$2:$E$201</definedName>
    <definedName name="shozoku" localSheetId="7">#REF!</definedName>
    <definedName name="shozoku">#REF!</definedName>
    <definedName name="shumoku" localSheetId="7">#REF!</definedName>
    <definedName name="shumoku">#REF!</definedName>
    <definedName name="sinpan03" localSheetId="7">#REF!</definedName>
    <definedName name="sinpan03">#REF!</definedName>
    <definedName name="sinpan04" localSheetId="7">#REF!</definedName>
    <definedName name="sinpan04">#REF!</definedName>
    <definedName name="sinpan05" localSheetId="7">#REF!</definedName>
    <definedName name="sinpan05">#REF!</definedName>
    <definedName name="sinpan06" localSheetId="7">#REF!</definedName>
    <definedName name="sinpan06">#REF!</definedName>
    <definedName name="ｔｂｌ１">#REF!</definedName>
    <definedName name="ｔｂｌ２">#REF!</definedName>
    <definedName name="ｔｂｌ３">#REF!</definedName>
    <definedName name="team" localSheetId="7">#REF!</definedName>
    <definedName name="team">#REF!</definedName>
    <definedName name="tei" localSheetId="7">#REF!</definedName>
    <definedName name="tei">#REF!</definedName>
    <definedName name="toshu" localSheetId="7">#REF!</definedName>
    <definedName name="toshu">#REF!</definedName>
    <definedName name="touroku" localSheetId="7">#REF!</definedName>
    <definedName name="touroku">#REF!</definedName>
    <definedName name="touroku05" localSheetId="7">#REF!</definedName>
    <definedName name="touroku05">#REF!</definedName>
    <definedName name="tourokubanngou" localSheetId="7">#REF!</definedName>
    <definedName name="tourokubanngou">#REF!</definedName>
    <definedName name="yakuin">[6]県Ｊｒ!$A$2:$E$65</definedName>
    <definedName name="クラブ" localSheetId="7">#REF!</definedName>
    <definedName name="クラブ">#REF!</definedName>
    <definedName name="クラブ０８">#REF!</definedName>
    <definedName name="クラブコード" localSheetId="7">#REF!</definedName>
    <definedName name="クラブコード">#REF!</definedName>
    <definedName name="クラブ名">[7]データ!$B$2:$E$56</definedName>
    <definedName name="データ" localSheetId="7">#REF!</definedName>
    <definedName name="データ">#REF!</definedName>
    <definedName name="データ０８">#REF!</definedName>
    <definedName name="フリー" localSheetId="7">#REF!</definedName>
    <definedName name="フリー">#REF!</definedName>
    <definedName name="会場図">#REF!</definedName>
    <definedName name="学年" localSheetId="7">#REF!</definedName>
    <definedName name="学年">#REF!</definedName>
    <definedName name="高校" localSheetId="7">#REF!</definedName>
    <definedName name="高校">#REF!</definedName>
    <definedName name="参加料" localSheetId="7">#REF!</definedName>
    <definedName name="参加料">#REF!</definedName>
    <definedName name="住所" localSheetId="7">#REF!</definedName>
    <definedName name="住所">#REF!</definedName>
    <definedName name="所属">[8]ﾃﾞｰﾀ!$A$42:$B$109</definedName>
    <definedName name="審判" localSheetId="7">#REF!</definedName>
    <definedName name="審判">#REF!</definedName>
    <definedName name="審判０８">#REF!</definedName>
    <definedName name="審判０９">'[9]09審判'!$B$6:$Z$149</definedName>
    <definedName name="団体名" localSheetId="7">#REF!</definedName>
    <definedName name="団体名">#REF!</definedName>
    <definedName name="中学" localSheetId="7">#REF!</definedName>
    <definedName name="中学">#REF!</definedName>
    <definedName name="抽選結果">#REF!</definedName>
    <definedName name="徒手低" localSheetId="7">#REF!</definedName>
    <definedName name="徒手低">#REF!</definedName>
    <definedName name="登録" localSheetId="7">#REF!</definedName>
    <definedName name="登録">#REF!</definedName>
    <definedName name="登録０８">#REF!</definedName>
    <definedName name="登録料" localSheetId="7">#REF!</definedName>
    <definedName name="登録料">#REF!</definedName>
    <definedName name="無し">#REF!</definedName>
    <definedName name="名簿">'[10]データ '!$B$4:$AB$231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0" i="13" l="1"/>
  <c r="AE20" i="49"/>
  <c r="Y8" i="49"/>
  <c r="F8" i="49"/>
  <c r="AE5" i="49"/>
  <c r="AE20" i="47"/>
  <c r="Y8" i="47"/>
  <c r="F8" i="47"/>
  <c r="AE5" i="47"/>
  <c r="O19" i="13" s="1"/>
  <c r="J31" i="13"/>
  <c r="S31" i="13"/>
  <c r="J32" i="13"/>
  <c r="AE22" i="38"/>
  <c r="V19" i="13" l="1"/>
  <c r="S32" i="13"/>
  <c r="AE5" i="44" l="1"/>
  <c r="O27" i="13" s="1"/>
  <c r="V27" i="13" s="1"/>
  <c r="AE5" i="43"/>
  <c r="O26" i="13" s="1"/>
  <c r="V26" i="13" s="1"/>
  <c r="AE5" i="41"/>
  <c r="O25" i="13" s="1"/>
  <c r="V25" i="13" s="1"/>
  <c r="AE5" i="11"/>
  <c r="O24" i="13" s="1"/>
  <c r="AE5" i="26"/>
  <c r="O22" i="13" s="1"/>
  <c r="AC23" i="13" s="1"/>
  <c r="AE5" i="9"/>
  <c r="O21" i="13" s="1"/>
  <c r="BO5" i="18"/>
  <c r="AE5" i="18"/>
  <c r="O18" i="13" s="1"/>
  <c r="AG31" i="25"/>
  <c r="AG32" i="25"/>
  <c r="AC33" i="25"/>
  <c r="AG33" i="25"/>
  <c r="I31" i="25"/>
  <c r="M31" i="25" s="1"/>
  <c r="AC31" i="25" s="1"/>
  <c r="I32" i="25"/>
  <c r="M32" i="25" s="1"/>
  <c r="AC32" i="25" s="1"/>
  <c r="I33" i="25"/>
  <c r="M33" i="25" s="1"/>
  <c r="N44" i="42" l="1"/>
  <c r="O44" i="42"/>
  <c r="P44" i="42"/>
  <c r="Q44" i="42"/>
  <c r="N45" i="42"/>
  <c r="O45" i="42"/>
  <c r="P45" i="42"/>
  <c r="Q45" i="42"/>
  <c r="N46" i="42"/>
  <c r="O46" i="42"/>
  <c r="P46" i="42"/>
  <c r="Q46" i="42"/>
  <c r="N47" i="42"/>
  <c r="O47" i="42"/>
  <c r="P47" i="42"/>
  <c r="Q47" i="42"/>
  <c r="N48" i="42"/>
  <c r="O48" i="42"/>
  <c r="P48" i="42"/>
  <c r="Q48" i="42"/>
  <c r="Q43" i="42"/>
  <c r="P43" i="42"/>
  <c r="O43" i="42"/>
  <c r="N43" i="42"/>
  <c r="N34" i="42"/>
  <c r="O34" i="42"/>
  <c r="P34" i="42"/>
  <c r="Q34" i="42"/>
  <c r="N35" i="42"/>
  <c r="O35" i="42"/>
  <c r="P35" i="42"/>
  <c r="Q35" i="42"/>
  <c r="N36" i="42"/>
  <c r="O36" i="42"/>
  <c r="P36" i="42"/>
  <c r="Q36" i="42"/>
  <c r="N37" i="42"/>
  <c r="O37" i="42"/>
  <c r="P37" i="42"/>
  <c r="Q37" i="42"/>
  <c r="N38" i="42"/>
  <c r="O38" i="42"/>
  <c r="P38" i="42"/>
  <c r="Q38" i="42"/>
  <c r="Q33" i="42"/>
  <c r="P33" i="42"/>
  <c r="O33" i="42"/>
  <c r="N33" i="42"/>
  <c r="O24" i="42"/>
  <c r="P24" i="42"/>
  <c r="Q24" i="42"/>
  <c r="O25" i="42"/>
  <c r="P25" i="42"/>
  <c r="Q25" i="42"/>
  <c r="O26" i="42"/>
  <c r="P26" i="42"/>
  <c r="Q26" i="42"/>
  <c r="O27" i="42"/>
  <c r="P27" i="42"/>
  <c r="Q27" i="42"/>
  <c r="O28" i="42"/>
  <c r="P28" i="42"/>
  <c r="Q28" i="42"/>
  <c r="N24" i="42"/>
  <c r="N25" i="42"/>
  <c r="N26" i="42"/>
  <c r="N27" i="42"/>
  <c r="N28" i="42"/>
  <c r="Q23" i="42"/>
  <c r="P23" i="42"/>
  <c r="O23" i="42"/>
  <c r="N23" i="42"/>
  <c r="N18" i="42"/>
  <c r="O18" i="42"/>
  <c r="P18" i="42"/>
  <c r="Q18" i="42"/>
  <c r="P9" i="42"/>
  <c r="Q9" i="42"/>
  <c r="P10" i="42"/>
  <c r="Q10" i="42"/>
  <c r="P11" i="42"/>
  <c r="Q11" i="42"/>
  <c r="P12" i="42"/>
  <c r="Q12" i="42"/>
  <c r="P13" i="42"/>
  <c r="Q13" i="42"/>
  <c r="P14" i="42"/>
  <c r="Q14" i="42"/>
  <c r="P15" i="42"/>
  <c r="Q15" i="42"/>
  <c r="P16" i="42"/>
  <c r="Q16" i="42"/>
  <c r="P17" i="42"/>
  <c r="Q17" i="42"/>
  <c r="O9" i="42"/>
  <c r="O10" i="42"/>
  <c r="O11" i="42"/>
  <c r="O12" i="42"/>
  <c r="O13" i="42"/>
  <c r="O14" i="42"/>
  <c r="O15" i="42"/>
  <c r="O16" i="42"/>
  <c r="O17" i="42"/>
  <c r="N9" i="42"/>
  <c r="N10" i="42"/>
  <c r="N11" i="42"/>
  <c r="N12" i="42"/>
  <c r="N13" i="42"/>
  <c r="N14" i="42"/>
  <c r="N15" i="42"/>
  <c r="N16" i="42"/>
  <c r="N17" i="42"/>
  <c r="Q8" i="42"/>
  <c r="P8" i="42"/>
  <c r="O8" i="42"/>
  <c r="N8" i="42"/>
  <c r="H9" i="42"/>
  <c r="I9" i="42"/>
  <c r="J9" i="42"/>
  <c r="H10" i="42"/>
  <c r="I10" i="42"/>
  <c r="J10" i="42"/>
  <c r="H11" i="42"/>
  <c r="I11" i="42"/>
  <c r="J11" i="42"/>
  <c r="H12" i="42"/>
  <c r="I12" i="42"/>
  <c r="J12" i="42"/>
  <c r="H13" i="42"/>
  <c r="I13" i="42"/>
  <c r="J13" i="42"/>
  <c r="H14" i="42"/>
  <c r="I14" i="42"/>
  <c r="J14" i="42"/>
  <c r="H15" i="42"/>
  <c r="I15" i="42"/>
  <c r="J15" i="42"/>
  <c r="H16" i="42"/>
  <c r="I16" i="42"/>
  <c r="J16" i="42"/>
  <c r="H17" i="42"/>
  <c r="I17" i="42"/>
  <c r="J17" i="42"/>
  <c r="J8" i="42"/>
  <c r="I8" i="42"/>
  <c r="H8" i="42"/>
  <c r="BQ22" i="38"/>
  <c r="BK8" i="38"/>
  <c r="AR8" i="38"/>
  <c r="BQ5" i="38"/>
  <c r="AE33" i="44"/>
  <c r="Y8" i="44"/>
  <c r="F8" i="44"/>
  <c r="Y5" i="44"/>
  <c r="AE34" i="43"/>
  <c r="Y8" i="43"/>
  <c r="F8" i="43"/>
  <c r="Y5" i="43"/>
  <c r="H29" i="42"/>
  <c r="I29" i="42"/>
  <c r="J29" i="42"/>
  <c r="K29" i="42"/>
  <c r="K28" i="42"/>
  <c r="J28" i="42"/>
  <c r="I28" i="42"/>
  <c r="H28" i="42"/>
  <c r="H23" i="42"/>
  <c r="I23" i="42"/>
  <c r="J23" i="42"/>
  <c r="K23" i="42"/>
  <c r="K22" i="42"/>
  <c r="J22" i="42"/>
  <c r="I22" i="42"/>
  <c r="H22" i="42"/>
  <c r="E47" i="42"/>
  <c r="E48" i="42"/>
  <c r="E49" i="42"/>
  <c r="E50" i="42"/>
  <c r="E51" i="42"/>
  <c r="E52" i="42"/>
  <c r="D47" i="42"/>
  <c r="D48" i="42"/>
  <c r="D49" i="42"/>
  <c r="D50" i="42"/>
  <c r="D51" i="42"/>
  <c r="D52" i="42"/>
  <c r="C47" i="42"/>
  <c r="C48" i="42"/>
  <c r="C49" i="42"/>
  <c r="C50" i="42"/>
  <c r="C51" i="42"/>
  <c r="C52" i="42"/>
  <c r="B47" i="42"/>
  <c r="B48" i="42"/>
  <c r="B49" i="42"/>
  <c r="B50" i="42"/>
  <c r="B51" i="42"/>
  <c r="B52" i="42"/>
  <c r="E46" i="42"/>
  <c r="D46" i="42"/>
  <c r="C46" i="42"/>
  <c r="B46" i="42"/>
  <c r="E35" i="42"/>
  <c r="E36" i="42"/>
  <c r="E37" i="42"/>
  <c r="E38" i="42"/>
  <c r="E39" i="42"/>
  <c r="E40" i="42"/>
  <c r="D35" i="42"/>
  <c r="D36" i="42"/>
  <c r="D37" i="42"/>
  <c r="D38" i="42"/>
  <c r="D39" i="42"/>
  <c r="D40" i="42"/>
  <c r="C35" i="42"/>
  <c r="C36" i="42"/>
  <c r="C37" i="42"/>
  <c r="C38" i="42"/>
  <c r="C39" i="42"/>
  <c r="C40" i="42"/>
  <c r="B35" i="42"/>
  <c r="B36" i="42"/>
  <c r="B37" i="42"/>
  <c r="B38" i="42"/>
  <c r="B39" i="42"/>
  <c r="B40" i="42"/>
  <c r="E34" i="42"/>
  <c r="D34" i="42"/>
  <c r="C34" i="42"/>
  <c r="B34" i="42"/>
  <c r="E23" i="42"/>
  <c r="E24" i="42"/>
  <c r="E25" i="42"/>
  <c r="E26" i="42"/>
  <c r="E27" i="42"/>
  <c r="E28" i="42"/>
  <c r="D23" i="42"/>
  <c r="D24" i="42"/>
  <c r="D25" i="42"/>
  <c r="D26" i="42"/>
  <c r="D27" i="42"/>
  <c r="D28" i="42"/>
  <c r="C23" i="42"/>
  <c r="C24" i="42"/>
  <c r="C25" i="42"/>
  <c r="C26" i="42"/>
  <c r="C27" i="42"/>
  <c r="C28" i="42"/>
  <c r="E22" i="42"/>
  <c r="D22" i="42"/>
  <c r="C22" i="42"/>
  <c r="B23" i="42"/>
  <c r="B24" i="42"/>
  <c r="B25" i="42"/>
  <c r="B26" i="42"/>
  <c r="B27" i="42"/>
  <c r="B28" i="42"/>
  <c r="B22" i="42"/>
  <c r="E9" i="42"/>
  <c r="E10" i="42"/>
  <c r="E11" i="42"/>
  <c r="E12" i="42"/>
  <c r="E13" i="42"/>
  <c r="E14" i="42"/>
  <c r="E15" i="42"/>
  <c r="E16" i="42"/>
  <c r="E17" i="42"/>
  <c r="D9" i="42"/>
  <c r="D10" i="42"/>
  <c r="D11" i="42"/>
  <c r="D12" i="42"/>
  <c r="D13" i="42"/>
  <c r="D14" i="42"/>
  <c r="D15" i="42"/>
  <c r="D16" i="42"/>
  <c r="D17" i="42"/>
  <c r="C9" i="42"/>
  <c r="C10" i="42"/>
  <c r="C11" i="42"/>
  <c r="C12" i="42"/>
  <c r="C13" i="42"/>
  <c r="C14" i="42"/>
  <c r="C15" i="42"/>
  <c r="C16" i="42"/>
  <c r="C17" i="42"/>
  <c r="E8" i="42"/>
  <c r="D8" i="42"/>
  <c r="C8" i="42"/>
  <c r="B9" i="42"/>
  <c r="B10" i="42"/>
  <c r="B11" i="42"/>
  <c r="B12" i="42"/>
  <c r="B13" i="42"/>
  <c r="B14" i="42"/>
  <c r="B15" i="42"/>
  <c r="B16" i="42"/>
  <c r="B17" i="42"/>
  <c r="B8" i="42"/>
  <c r="C2" i="42"/>
  <c r="B20" i="14"/>
  <c r="C20" i="14"/>
  <c r="D20" i="14"/>
  <c r="E20" i="14"/>
  <c r="F20" i="14"/>
  <c r="I20" i="14"/>
  <c r="J20" i="14"/>
  <c r="B21" i="14"/>
  <c r="C21" i="14"/>
  <c r="D21" i="14"/>
  <c r="E21" i="14"/>
  <c r="F21" i="14"/>
  <c r="I21" i="14"/>
  <c r="J21" i="14"/>
  <c r="B22" i="14"/>
  <c r="C22" i="14"/>
  <c r="D22" i="14"/>
  <c r="E22" i="14"/>
  <c r="F22" i="14"/>
  <c r="I22" i="14"/>
  <c r="J22" i="14"/>
  <c r="B23" i="14"/>
  <c r="C23" i="14"/>
  <c r="D23" i="14"/>
  <c r="E23" i="14"/>
  <c r="F23" i="14"/>
  <c r="I23" i="14"/>
  <c r="J23" i="14"/>
  <c r="B24" i="14"/>
  <c r="C24" i="14"/>
  <c r="D24" i="14"/>
  <c r="E24" i="14"/>
  <c r="F24" i="14"/>
  <c r="I24" i="14"/>
  <c r="J24" i="14"/>
  <c r="B25" i="14"/>
  <c r="C25" i="14"/>
  <c r="D25" i="14"/>
  <c r="E25" i="14"/>
  <c r="F25" i="14"/>
  <c r="I25" i="14"/>
  <c r="J25" i="14"/>
  <c r="B26" i="14"/>
  <c r="C26" i="14"/>
  <c r="D26" i="14"/>
  <c r="E26" i="14"/>
  <c r="F26" i="14"/>
  <c r="I26" i="14"/>
  <c r="J26" i="14"/>
  <c r="B27" i="14"/>
  <c r="C27" i="14"/>
  <c r="D27" i="14"/>
  <c r="E27" i="14"/>
  <c r="F27" i="14"/>
  <c r="I27" i="14"/>
  <c r="J27" i="14"/>
  <c r="B32" i="14"/>
  <c r="C32" i="14"/>
  <c r="D32" i="14"/>
  <c r="E32" i="14"/>
  <c r="F32" i="14"/>
  <c r="I32" i="14"/>
  <c r="J32" i="14"/>
  <c r="B33" i="14"/>
  <c r="C33" i="14"/>
  <c r="D33" i="14"/>
  <c r="E33" i="14"/>
  <c r="F33" i="14"/>
  <c r="I33" i="14"/>
  <c r="J33" i="14"/>
  <c r="B34" i="14"/>
  <c r="C34" i="14"/>
  <c r="D34" i="14"/>
  <c r="E34" i="14"/>
  <c r="F34" i="14"/>
  <c r="I34" i="14"/>
  <c r="J34" i="14"/>
  <c r="B35" i="14"/>
  <c r="C35" i="14"/>
  <c r="D35" i="14"/>
  <c r="E35" i="14"/>
  <c r="F35" i="14"/>
  <c r="I35" i="14"/>
  <c r="J35" i="14"/>
  <c r="B36" i="14"/>
  <c r="C36" i="14"/>
  <c r="D36" i="14"/>
  <c r="E36" i="14"/>
  <c r="F36" i="14"/>
  <c r="I36" i="14"/>
  <c r="J36" i="14"/>
  <c r="B37" i="14"/>
  <c r="C37" i="14"/>
  <c r="D37" i="14"/>
  <c r="E37" i="14"/>
  <c r="F37" i="14"/>
  <c r="I37" i="14"/>
  <c r="J37" i="14"/>
  <c r="B38" i="14"/>
  <c r="C38" i="14"/>
  <c r="D38" i="14"/>
  <c r="E38" i="14"/>
  <c r="F38" i="14"/>
  <c r="I38" i="14"/>
  <c r="J38" i="14"/>
  <c r="B39" i="14"/>
  <c r="C39" i="14"/>
  <c r="D39" i="14"/>
  <c r="E39" i="14"/>
  <c r="F39" i="14"/>
  <c r="I39" i="14"/>
  <c r="J39" i="14"/>
  <c r="B44" i="14"/>
  <c r="C44" i="14"/>
  <c r="D44" i="14"/>
  <c r="E44" i="14"/>
  <c r="F44" i="14"/>
  <c r="I44" i="14"/>
  <c r="J44" i="14"/>
  <c r="B45" i="14"/>
  <c r="C45" i="14"/>
  <c r="D45" i="14"/>
  <c r="E45" i="14"/>
  <c r="F45" i="14"/>
  <c r="I45" i="14"/>
  <c r="J45" i="14"/>
  <c r="B46" i="14"/>
  <c r="C46" i="14"/>
  <c r="D46" i="14"/>
  <c r="E46" i="14"/>
  <c r="F46" i="14"/>
  <c r="I46" i="14"/>
  <c r="J46" i="14"/>
  <c r="B47" i="14"/>
  <c r="C47" i="14"/>
  <c r="D47" i="14"/>
  <c r="E47" i="14"/>
  <c r="F47" i="14"/>
  <c r="I47" i="14"/>
  <c r="J47" i="14"/>
  <c r="B48" i="14"/>
  <c r="C48" i="14"/>
  <c r="D48" i="14"/>
  <c r="E48" i="14"/>
  <c r="F48" i="14"/>
  <c r="I48" i="14"/>
  <c r="J48" i="14"/>
  <c r="B49" i="14"/>
  <c r="C49" i="14"/>
  <c r="D49" i="14"/>
  <c r="E49" i="14"/>
  <c r="F49" i="14"/>
  <c r="I49" i="14"/>
  <c r="J49" i="14"/>
  <c r="X16" i="14"/>
  <c r="Y16" i="14"/>
  <c r="Z16" i="14"/>
  <c r="AA16" i="14"/>
  <c r="Y18" i="14"/>
  <c r="K20" i="14"/>
  <c r="L20" i="14"/>
  <c r="M20" i="14"/>
  <c r="P20" i="14"/>
  <c r="Q20" i="14"/>
  <c r="R20" i="14"/>
  <c r="S20" i="14"/>
  <c r="T20" i="14"/>
  <c r="X20" i="14"/>
  <c r="Y20" i="14"/>
  <c r="Z20" i="14"/>
  <c r="AA20" i="14"/>
  <c r="K21" i="14"/>
  <c r="L21" i="14"/>
  <c r="M21" i="14"/>
  <c r="P21" i="14"/>
  <c r="Q21" i="14"/>
  <c r="R21" i="14"/>
  <c r="S21" i="14"/>
  <c r="T21" i="14"/>
  <c r="X21" i="14"/>
  <c r="Y21" i="14"/>
  <c r="Z21" i="14"/>
  <c r="AA21" i="14"/>
  <c r="K22" i="14"/>
  <c r="L22" i="14"/>
  <c r="M22" i="14"/>
  <c r="P22" i="14"/>
  <c r="Q22" i="14"/>
  <c r="R22" i="14"/>
  <c r="S22" i="14"/>
  <c r="T22" i="14"/>
  <c r="X22" i="14"/>
  <c r="Y22" i="14"/>
  <c r="Z22" i="14"/>
  <c r="AA22" i="14"/>
  <c r="K23" i="14"/>
  <c r="L23" i="14"/>
  <c r="M23" i="14"/>
  <c r="P23" i="14"/>
  <c r="Q23" i="14"/>
  <c r="R23" i="14"/>
  <c r="S23" i="14"/>
  <c r="T23" i="14"/>
  <c r="X23" i="14"/>
  <c r="Y23" i="14"/>
  <c r="Z23" i="14"/>
  <c r="AA23" i="14"/>
  <c r="K24" i="14"/>
  <c r="L24" i="14"/>
  <c r="M24" i="14"/>
  <c r="P24" i="14"/>
  <c r="Q24" i="14"/>
  <c r="R24" i="14"/>
  <c r="S24" i="14"/>
  <c r="T24" i="14"/>
  <c r="X24" i="14"/>
  <c r="Y24" i="14"/>
  <c r="Z24" i="14"/>
  <c r="AA24" i="14"/>
  <c r="K25" i="14"/>
  <c r="L25" i="14"/>
  <c r="M25" i="14"/>
  <c r="P25" i="14"/>
  <c r="Q25" i="14"/>
  <c r="R25" i="14"/>
  <c r="S25" i="14"/>
  <c r="T25" i="14"/>
  <c r="X25" i="14"/>
  <c r="Y25" i="14"/>
  <c r="Z25" i="14"/>
  <c r="AA25" i="14"/>
  <c r="Y7" i="14"/>
  <c r="B8" i="14"/>
  <c r="C8" i="14"/>
  <c r="D8" i="14"/>
  <c r="E8" i="14"/>
  <c r="F8" i="14"/>
  <c r="I8" i="14"/>
  <c r="J8" i="14"/>
  <c r="K8" i="14"/>
  <c r="L8" i="14"/>
  <c r="M8" i="14"/>
  <c r="P8" i="14"/>
  <c r="Q8" i="14"/>
  <c r="R8" i="14"/>
  <c r="S8" i="14"/>
  <c r="T8" i="14"/>
  <c r="B9" i="14"/>
  <c r="C9" i="14"/>
  <c r="D9" i="14"/>
  <c r="E9" i="14"/>
  <c r="F9" i="14"/>
  <c r="I9" i="14"/>
  <c r="J9" i="14"/>
  <c r="K9" i="14"/>
  <c r="L9" i="14"/>
  <c r="M9" i="14"/>
  <c r="P9" i="14"/>
  <c r="Q9" i="14"/>
  <c r="R9" i="14"/>
  <c r="S9" i="14"/>
  <c r="T9" i="14"/>
  <c r="X9" i="14"/>
  <c r="Y9" i="14"/>
  <c r="Z9" i="14"/>
  <c r="AA9" i="14"/>
  <c r="B10" i="14"/>
  <c r="C10" i="14"/>
  <c r="D10" i="14"/>
  <c r="E10" i="14"/>
  <c r="F10" i="14"/>
  <c r="I10" i="14"/>
  <c r="J10" i="14"/>
  <c r="K10" i="14"/>
  <c r="L10" i="14"/>
  <c r="M10" i="14"/>
  <c r="P10" i="14"/>
  <c r="Q10" i="14"/>
  <c r="R10" i="14"/>
  <c r="S10" i="14"/>
  <c r="T10" i="14"/>
  <c r="X10" i="14"/>
  <c r="Y10" i="14"/>
  <c r="Z10" i="14"/>
  <c r="AA10" i="14"/>
  <c r="B11" i="14"/>
  <c r="C11" i="14"/>
  <c r="D11" i="14"/>
  <c r="E11" i="14"/>
  <c r="F11" i="14"/>
  <c r="I11" i="14"/>
  <c r="J11" i="14"/>
  <c r="K11" i="14"/>
  <c r="L11" i="14"/>
  <c r="M11" i="14"/>
  <c r="P11" i="14"/>
  <c r="Q11" i="14"/>
  <c r="R11" i="14"/>
  <c r="S11" i="14"/>
  <c r="T11" i="14"/>
  <c r="X11" i="14"/>
  <c r="Y11" i="14"/>
  <c r="Z11" i="14"/>
  <c r="AA11" i="14"/>
  <c r="B12" i="14"/>
  <c r="C12" i="14"/>
  <c r="D12" i="14"/>
  <c r="E12" i="14"/>
  <c r="F12" i="14"/>
  <c r="I12" i="14"/>
  <c r="J12" i="14"/>
  <c r="K12" i="14"/>
  <c r="L12" i="14"/>
  <c r="M12" i="14"/>
  <c r="P12" i="14"/>
  <c r="Q12" i="14"/>
  <c r="R12" i="14"/>
  <c r="S12" i="14"/>
  <c r="T12" i="14"/>
  <c r="X12" i="14"/>
  <c r="Y12" i="14"/>
  <c r="Z12" i="14"/>
  <c r="AA12" i="14"/>
  <c r="B13" i="14"/>
  <c r="C13" i="14"/>
  <c r="D13" i="14"/>
  <c r="E13" i="14"/>
  <c r="F13" i="14"/>
  <c r="I13" i="14"/>
  <c r="J13" i="14"/>
  <c r="K13" i="14"/>
  <c r="L13" i="14"/>
  <c r="M13" i="14"/>
  <c r="P13" i="14"/>
  <c r="Q13" i="14"/>
  <c r="R13" i="14"/>
  <c r="S13" i="14"/>
  <c r="T13" i="14"/>
  <c r="X13" i="14"/>
  <c r="Y13" i="14"/>
  <c r="Z13" i="14"/>
  <c r="AA13" i="14"/>
  <c r="B14" i="14"/>
  <c r="C14" i="14"/>
  <c r="D14" i="14"/>
  <c r="E14" i="14"/>
  <c r="F14" i="14"/>
  <c r="I14" i="14"/>
  <c r="J14" i="14"/>
  <c r="K14" i="14"/>
  <c r="L14" i="14"/>
  <c r="M14" i="14"/>
  <c r="P14" i="14"/>
  <c r="Q14" i="14"/>
  <c r="R14" i="14"/>
  <c r="S14" i="14"/>
  <c r="T14" i="14"/>
  <c r="X14" i="14"/>
  <c r="Y14" i="14"/>
  <c r="Z14" i="14"/>
  <c r="AA14" i="14"/>
  <c r="B15" i="14"/>
  <c r="C15" i="14"/>
  <c r="D15" i="14"/>
  <c r="E15" i="14"/>
  <c r="F15" i="14"/>
  <c r="I15" i="14"/>
  <c r="J15" i="14"/>
  <c r="K15" i="14"/>
  <c r="L15" i="14"/>
  <c r="M15" i="14"/>
  <c r="P15" i="14"/>
  <c r="Q15" i="14"/>
  <c r="R15" i="14"/>
  <c r="S15" i="14"/>
  <c r="T15" i="14"/>
  <c r="X15" i="14"/>
  <c r="Y15" i="14"/>
  <c r="Z15" i="14"/>
  <c r="AA15" i="14"/>
  <c r="K26" i="14"/>
  <c r="L26" i="14"/>
  <c r="M26" i="14"/>
  <c r="P26" i="14"/>
  <c r="Q26" i="14"/>
  <c r="R26" i="14"/>
  <c r="S26" i="14"/>
  <c r="T26" i="14"/>
  <c r="X26" i="14"/>
  <c r="Y26" i="14"/>
  <c r="Z26" i="14"/>
  <c r="AA26" i="14"/>
  <c r="K27" i="14"/>
  <c r="L27" i="14"/>
  <c r="M27" i="14"/>
  <c r="P27" i="14"/>
  <c r="Q27" i="14"/>
  <c r="R27" i="14"/>
  <c r="S27" i="14"/>
  <c r="T27" i="14"/>
  <c r="X27" i="14"/>
  <c r="Y27" i="14"/>
  <c r="Z27" i="14"/>
  <c r="AA27" i="14"/>
  <c r="AB30" i="14"/>
  <c r="Y31" i="14"/>
  <c r="K32" i="14"/>
  <c r="L32" i="14"/>
  <c r="M32" i="14"/>
  <c r="P32" i="14"/>
  <c r="Q32" i="14"/>
  <c r="R32" i="14"/>
  <c r="S32" i="14"/>
  <c r="T32" i="14"/>
  <c r="K33" i="14"/>
  <c r="L33" i="14"/>
  <c r="M33" i="14"/>
  <c r="P33" i="14"/>
  <c r="Q33" i="14"/>
  <c r="R33" i="14"/>
  <c r="S33" i="14"/>
  <c r="T33" i="14"/>
  <c r="X33" i="14"/>
  <c r="Y33" i="14"/>
  <c r="Z33" i="14"/>
  <c r="AA33" i="14"/>
  <c r="AB33" i="14"/>
  <c r="K34" i="14"/>
  <c r="L34" i="14"/>
  <c r="M34" i="14"/>
  <c r="P34" i="14"/>
  <c r="Q34" i="14"/>
  <c r="R34" i="14"/>
  <c r="S34" i="14"/>
  <c r="T34" i="14"/>
  <c r="X34" i="14"/>
  <c r="Y34" i="14"/>
  <c r="Z34" i="14"/>
  <c r="AA34" i="14"/>
  <c r="AB34" i="14"/>
  <c r="K35" i="14"/>
  <c r="L35" i="14"/>
  <c r="M35" i="14"/>
  <c r="P35" i="14"/>
  <c r="Q35" i="14"/>
  <c r="R35" i="14"/>
  <c r="S35" i="14"/>
  <c r="T35" i="14"/>
  <c r="X35" i="14"/>
  <c r="Y35" i="14"/>
  <c r="Z35" i="14"/>
  <c r="AA35" i="14"/>
  <c r="AB35" i="14"/>
  <c r="K36" i="14"/>
  <c r="L36" i="14"/>
  <c r="M36" i="14"/>
  <c r="P36" i="14"/>
  <c r="Q36" i="14"/>
  <c r="R36" i="14"/>
  <c r="S36" i="14"/>
  <c r="T36" i="14"/>
  <c r="X36" i="14"/>
  <c r="Y36" i="14"/>
  <c r="Z36" i="14"/>
  <c r="AA36" i="14"/>
  <c r="AB36" i="14"/>
  <c r="K37" i="14"/>
  <c r="L37" i="14"/>
  <c r="M37" i="14"/>
  <c r="P37" i="14"/>
  <c r="Q37" i="14"/>
  <c r="R37" i="14"/>
  <c r="S37" i="14"/>
  <c r="T37" i="14"/>
  <c r="X37" i="14"/>
  <c r="Y37" i="14"/>
  <c r="Z37" i="14"/>
  <c r="AA37" i="14"/>
  <c r="AB37" i="14"/>
  <c r="K38" i="14"/>
  <c r="L38" i="14"/>
  <c r="M38" i="14"/>
  <c r="P38" i="14"/>
  <c r="Q38" i="14"/>
  <c r="R38" i="14"/>
  <c r="S38" i="14"/>
  <c r="T38" i="14"/>
  <c r="X38" i="14"/>
  <c r="Y38" i="14"/>
  <c r="Z38" i="14"/>
  <c r="AA38" i="14"/>
  <c r="AB38" i="14"/>
  <c r="K39" i="14"/>
  <c r="L39" i="14"/>
  <c r="M39" i="14"/>
  <c r="P39" i="14"/>
  <c r="Q39" i="14"/>
  <c r="R39" i="14"/>
  <c r="S39" i="14"/>
  <c r="T39" i="14"/>
  <c r="X39" i="14"/>
  <c r="Y39" i="14"/>
  <c r="Z39" i="14"/>
  <c r="AA39" i="14"/>
  <c r="AB39" i="14"/>
  <c r="X40" i="14"/>
  <c r="Y40" i="14"/>
  <c r="Z40" i="14"/>
  <c r="AA40" i="14"/>
  <c r="AB40" i="14"/>
  <c r="X41" i="14"/>
  <c r="Y41" i="14"/>
  <c r="Z41" i="14"/>
  <c r="AA41" i="14"/>
  <c r="AB41" i="14"/>
  <c r="X42" i="14"/>
  <c r="Y42" i="14"/>
  <c r="Z42" i="14"/>
  <c r="AA42" i="14"/>
  <c r="AB42" i="14"/>
  <c r="X43" i="14"/>
  <c r="Y43" i="14"/>
  <c r="Z43" i="14"/>
  <c r="AA43" i="14"/>
  <c r="AB43" i="14"/>
  <c r="K44" i="14"/>
  <c r="L44" i="14"/>
  <c r="M44" i="14"/>
  <c r="P44" i="14"/>
  <c r="Q44" i="14"/>
  <c r="R44" i="14"/>
  <c r="S44" i="14"/>
  <c r="T44" i="14"/>
  <c r="X44" i="14"/>
  <c r="Y44" i="14"/>
  <c r="Z44" i="14"/>
  <c r="AA44" i="14"/>
  <c r="AB44" i="14"/>
  <c r="K45" i="14"/>
  <c r="L45" i="14"/>
  <c r="M45" i="14"/>
  <c r="P45" i="14"/>
  <c r="Q45" i="14"/>
  <c r="R45" i="14"/>
  <c r="S45" i="14"/>
  <c r="T45" i="14"/>
  <c r="X45" i="14"/>
  <c r="Y45" i="14"/>
  <c r="Z45" i="14"/>
  <c r="AA45" i="14"/>
  <c r="AB45" i="14"/>
  <c r="K46" i="14"/>
  <c r="L46" i="14"/>
  <c r="M46" i="14"/>
  <c r="P46" i="14"/>
  <c r="Q46" i="14"/>
  <c r="R46" i="14"/>
  <c r="S46" i="14"/>
  <c r="T46" i="14"/>
  <c r="X46" i="14"/>
  <c r="Y46" i="14"/>
  <c r="Z46" i="14"/>
  <c r="AA46" i="14"/>
  <c r="AB46" i="14"/>
  <c r="K47" i="14"/>
  <c r="L47" i="14"/>
  <c r="M47" i="14"/>
  <c r="P47" i="14"/>
  <c r="Q47" i="14"/>
  <c r="R47" i="14"/>
  <c r="S47" i="14"/>
  <c r="T47" i="14"/>
  <c r="U47" i="14"/>
  <c r="X47" i="14"/>
  <c r="Y47" i="14"/>
  <c r="Z47" i="14"/>
  <c r="AA47" i="14"/>
  <c r="AB47" i="14"/>
  <c r="K48" i="14"/>
  <c r="L48" i="14"/>
  <c r="M48" i="14"/>
  <c r="P48" i="14"/>
  <c r="Q48" i="14"/>
  <c r="R48" i="14"/>
  <c r="S48" i="14"/>
  <c r="T48" i="14"/>
  <c r="X48" i="14"/>
  <c r="Y48" i="14"/>
  <c r="Z48" i="14"/>
  <c r="AA48" i="14"/>
  <c r="AB48" i="14"/>
  <c r="K49" i="14"/>
  <c r="L49" i="14"/>
  <c r="M49" i="14"/>
  <c r="P49" i="14"/>
  <c r="Q49" i="14"/>
  <c r="R49" i="14"/>
  <c r="S49" i="14"/>
  <c r="T49" i="14"/>
  <c r="X49" i="14"/>
  <c r="Y49" i="14"/>
  <c r="Z49" i="14"/>
  <c r="AA49" i="14"/>
  <c r="AB49" i="14"/>
  <c r="B50" i="14"/>
  <c r="C50" i="14"/>
  <c r="D50" i="14"/>
  <c r="E50" i="14"/>
  <c r="F50" i="14"/>
  <c r="I50" i="14"/>
  <c r="J50" i="14"/>
  <c r="K50" i="14"/>
  <c r="L50" i="14"/>
  <c r="M50" i="14"/>
  <c r="P50" i="14"/>
  <c r="Q50" i="14"/>
  <c r="R50" i="14"/>
  <c r="S50" i="14"/>
  <c r="T50" i="14"/>
  <c r="X50" i="14"/>
  <c r="Y50" i="14"/>
  <c r="Z50" i="14"/>
  <c r="AA50" i="14"/>
  <c r="AB50" i="14"/>
  <c r="B51" i="14"/>
  <c r="C51" i="14"/>
  <c r="D51" i="14"/>
  <c r="E51" i="14"/>
  <c r="F51" i="14"/>
  <c r="I51" i="14"/>
  <c r="J51" i="14"/>
  <c r="K51" i="14"/>
  <c r="L51" i="14"/>
  <c r="M51" i="14"/>
  <c r="P51" i="14"/>
  <c r="Q51" i="14"/>
  <c r="R51" i="14"/>
  <c r="S51" i="14"/>
  <c r="T51" i="14"/>
  <c r="X51" i="14"/>
  <c r="Y51" i="14"/>
  <c r="Z51" i="14"/>
  <c r="AA51" i="14"/>
  <c r="AB51" i="14"/>
  <c r="X52" i="14"/>
  <c r="Y52" i="14"/>
  <c r="Z52" i="14"/>
  <c r="AA52" i="14"/>
  <c r="AB52" i="14"/>
  <c r="X53" i="14"/>
  <c r="Y53" i="14"/>
  <c r="Z53" i="14"/>
  <c r="AA53" i="14"/>
  <c r="AB53" i="14"/>
  <c r="X54" i="14"/>
  <c r="Y54" i="14"/>
  <c r="Z54" i="14"/>
  <c r="AA54" i="14"/>
  <c r="AB54" i="14"/>
  <c r="X55" i="14"/>
  <c r="Y55" i="14"/>
  <c r="Z55" i="14"/>
  <c r="AA55" i="14"/>
  <c r="AB55" i="14"/>
  <c r="B56" i="14"/>
  <c r="C56" i="14"/>
  <c r="D56" i="14"/>
  <c r="E56" i="14"/>
  <c r="F56" i="14"/>
  <c r="I56" i="14"/>
  <c r="J56" i="14"/>
  <c r="K56" i="14"/>
  <c r="L56" i="14"/>
  <c r="M56" i="14"/>
  <c r="P56" i="14"/>
  <c r="Q56" i="14"/>
  <c r="R56" i="14"/>
  <c r="S56" i="14"/>
  <c r="T56" i="14"/>
  <c r="X56" i="14"/>
  <c r="Y56" i="14"/>
  <c r="Z56" i="14"/>
  <c r="AA56" i="14"/>
  <c r="AB56" i="14"/>
  <c r="B57" i="14"/>
  <c r="C57" i="14"/>
  <c r="D57" i="14"/>
  <c r="E57" i="14"/>
  <c r="F57" i="14"/>
  <c r="I57" i="14"/>
  <c r="J57" i="14"/>
  <c r="K57" i="14"/>
  <c r="L57" i="14"/>
  <c r="M57" i="14"/>
  <c r="P57" i="14"/>
  <c r="Q57" i="14"/>
  <c r="R57" i="14"/>
  <c r="S57" i="14"/>
  <c r="T57" i="14"/>
  <c r="X57" i="14"/>
  <c r="Y57" i="14"/>
  <c r="Z57" i="14"/>
  <c r="AA57" i="14"/>
  <c r="AB57" i="14"/>
  <c r="B58" i="14"/>
  <c r="C58" i="14"/>
  <c r="D58" i="14"/>
  <c r="E58" i="14"/>
  <c r="F58" i="14"/>
  <c r="I58" i="14"/>
  <c r="J58" i="14"/>
  <c r="K58" i="14"/>
  <c r="L58" i="14"/>
  <c r="M58" i="14"/>
  <c r="P58" i="14"/>
  <c r="Q58" i="14"/>
  <c r="R58" i="14"/>
  <c r="S58" i="14"/>
  <c r="T58" i="14"/>
  <c r="X58" i="14"/>
  <c r="Y58" i="14"/>
  <c r="Z58" i="14"/>
  <c r="AA58" i="14"/>
  <c r="AB58" i="14"/>
  <c r="B59" i="14"/>
  <c r="C59" i="14"/>
  <c r="D59" i="14"/>
  <c r="E59" i="14"/>
  <c r="F59" i="14"/>
  <c r="I59" i="14"/>
  <c r="J59" i="14"/>
  <c r="K59" i="14"/>
  <c r="L59" i="14"/>
  <c r="M59" i="14"/>
  <c r="P59" i="14"/>
  <c r="Q59" i="14"/>
  <c r="R59" i="14"/>
  <c r="S59" i="14"/>
  <c r="T59" i="14"/>
  <c r="X59" i="14"/>
  <c r="Y59" i="14"/>
  <c r="Z59" i="14"/>
  <c r="AA59" i="14"/>
  <c r="AB59" i="14"/>
  <c r="B60" i="14"/>
  <c r="C60" i="14"/>
  <c r="D60" i="14"/>
  <c r="E60" i="14"/>
  <c r="F60" i="14"/>
  <c r="I60" i="14"/>
  <c r="J60" i="14"/>
  <c r="K60" i="14"/>
  <c r="L60" i="14"/>
  <c r="M60" i="14"/>
  <c r="P60" i="14"/>
  <c r="Q60" i="14"/>
  <c r="R60" i="14"/>
  <c r="S60" i="14"/>
  <c r="T60" i="14"/>
  <c r="X60" i="14"/>
  <c r="Y60" i="14"/>
  <c r="Z60" i="14"/>
  <c r="AA60" i="14"/>
  <c r="AB60" i="14"/>
  <c r="B61" i="14"/>
  <c r="C61" i="14"/>
  <c r="D61" i="14"/>
  <c r="E61" i="14"/>
  <c r="F61" i="14"/>
  <c r="I61" i="14"/>
  <c r="J61" i="14"/>
  <c r="K61" i="14"/>
  <c r="L61" i="14"/>
  <c r="M61" i="14"/>
  <c r="P61" i="14"/>
  <c r="Q61" i="14"/>
  <c r="R61" i="14"/>
  <c r="S61" i="14"/>
  <c r="T61" i="14"/>
  <c r="X61" i="14"/>
  <c r="Y61" i="14"/>
  <c r="Z61" i="14"/>
  <c r="AA61" i="14"/>
  <c r="AB61" i="14"/>
  <c r="B62" i="14"/>
  <c r="C62" i="14"/>
  <c r="D62" i="14"/>
  <c r="E62" i="14"/>
  <c r="F62" i="14"/>
  <c r="I62" i="14"/>
  <c r="J62" i="14"/>
  <c r="K62" i="14"/>
  <c r="L62" i="14"/>
  <c r="M62" i="14"/>
  <c r="P62" i="14"/>
  <c r="Q62" i="14"/>
  <c r="R62" i="14"/>
  <c r="S62" i="14"/>
  <c r="T62" i="14"/>
  <c r="X62" i="14"/>
  <c r="Y62" i="14"/>
  <c r="Z62" i="14"/>
  <c r="AA62" i="14"/>
  <c r="AB62" i="14"/>
  <c r="B63" i="14"/>
  <c r="C63" i="14"/>
  <c r="D63" i="14"/>
  <c r="E63" i="14"/>
  <c r="F63" i="14"/>
  <c r="I63" i="14"/>
  <c r="J63" i="14"/>
  <c r="K63" i="14"/>
  <c r="L63" i="14"/>
  <c r="M63" i="14"/>
  <c r="P63" i="14"/>
  <c r="Q63" i="14"/>
  <c r="R63" i="14"/>
  <c r="S63" i="14"/>
  <c r="T63" i="14"/>
  <c r="I64" i="14"/>
  <c r="J64" i="14"/>
  <c r="K64" i="14"/>
  <c r="L64" i="14"/>
  <c r="M64" i="14"/>
  <c r="I65" i="14"/>
  <c r="J65" i="14"/>
  <c r="K65" i="14"/>
  <c r="L65" i="14"/>
  <c r="M65" i="14"/>
  <c r="I66" i="14"/>
  <c r="J66" i="14"/>
  <c r="K66" i="14"/>
  <c r="L66" i="14"/>
  <c r="M66" i="14"/>
  <c r="I67" i="14"/>
  <c r="J67" i="14"/>
  <c r="K67" i="14"/>
  <c r="L67" i="14"/>
  <c r="M67" i="14"/>
  <c r="B68" i="14"/>
  <c r="C68" i="14"/>
  <c r="D68" i="14"/>
  <c r="E68" i="14"/>
  <c r="I68" i="14"/>
  <c r="J68" i="14"/>
  <c r="K68" i="14"/>
  <c r="L68" i="14"/>
  <c r="M68" i="14"/>
  <c r="P68" i="14"/>
  <c r="Q68" i="14"/>
  <c r="R68" i="14"/>
  <c r="S68" i="14"/>
  <c r="T68" i="14"/>
  <c r="B69" i="14"/>
  <c r="C69" i="14"/>
  <c r="D69" i="14"/>
  <c r="E69" i="14"/>
  <c r="I69" i="14"/>
  <c r="J69" i="14"/>
  <c r="K69" i="14"/>
  <c r="L69" i="14"/>
  <c r="M69" i="14"/>
  <c r="P69" i="14"/>
  <c r="Q69" i="14"/>
  <c r="R69" i="14"/>
  <c r="S69" i="14"/>
  <c r="T69" i="14"/>
  <c r="B70" i="14"/>
  <c r="C70" i="14"/>
  <c r="D70" i="14"/>
  <c r="E70" i="14"/>
  <c r="I70" i="14"/>
  <c r="J70" i="14"/>
  <c r="K70" i="14"/>
  <c r="L70" i="14"/>
  <c r="M70" i="14"/>
  <c r="P70" i="14"/>
  <c r="Q70" i="14"/>
  <c r="R70" i="14"/>
  <c r="S70" i="14"/>
  <c r="T70" i="14"/>
  <c r="B71" i="14"/>
  <c r="C71" i="14"/>
  <c r="D71" i="14"/>
  <c r="E71" i="14"/>
  <c r="I71" i="14"/>
  <c r="J71" i="14"/>
  <c r="K71" i="14"/>
  <c r="L71" i="14"/>
  <c r="M71" i="14"/>
  <c r="P71" i="14"/>
  <c r="Q71" i="14"/>
  <c r="R71" i="14"/>
  <c r="S71" i="14"/>
  <c r="T71" i="14"/>
  <c r="B72" i="14"/>
  <c r="C72" i="14"/>
  <c r="D72" i="14"/>
  <c r="E72" i="14"/>
  <c r="P72" i="14"/>
  <c r="Q72" i="14"/>
  <c r="R72" i="14"/>
  <c r="S72" i="14"/>
  <c r="T72" i="14"/>
  <c r="B73" i="14"/>
  <c r="C73" i="14"/>
  <c r="D73" i="14"/>
  <c r="E73" i="14"/>
  <c r="P73" i="14"/>
  <c r="Q73" i="14"/>
  <c r="R73" i="14"/>
  <c r="S73" i="14"/>
  <c r="T73" i="14"/>
  <c r="B74" i="14"/>
  <c r="C74" i="14"/>
  <c r="D74" i="14"/>
  <c r="E74" i="14"/>
  <c r="P74" i="14"/>
  <c r="Q74" i="14"/>
  <c r="R74" i="14"/>
  <c r="S74" i="14"/>
  <c r="T74" i="14"/>
  <c r="B75" i="14"/>
  <c r="C75" i="14"/>
  <c r="D75" i="14"/>
  <c r="E75" i="14"/>
  <c r="P75" i="14"/>
  <c r="Q75" i="14"/>
  <c r="R75" i="14"/>
  <c r="S75" i="14"/>
  <c r="T75" i="14"/>
  <c r="B80" i="14"/>
  <c r="C80" i="14"/>
  <c r="D80" i="14"/>
  <c r="E80" i="14"/>
  <c r="P80" i="14"/>
  <c r="Q80" i="14"/>
  <c r="R80" i="14"/>
  <c r="S80" i="14"/>
  <c r="T80" i="14"/>
  <c r="U80" i="14"/>
  <c r="B81" i="14"/>
  <c r="C81" i="14"/>
  <c r="D81" i="14"/>
  <c r="E81" i="14"/>
  <c r="P81" i="14"/>
  <c r="Q81" i="14"/>
  <c r="R81" i="14"/>
  <c r="S81" i="14"/>
  <c r="T81" i="14"/>
  <c r="U81" i="14"/>
  <c r="B82" i="14"/>
  <c r="C82" i="14"/>
  <c r="D82" i="14"/>
  <c r="E82" i="14"/>
  <c r="P82" i="14"/>
  <c r="Q82" i="14"/>
  <c r="R82" i="14"/>
  <c r="S82" i="14"/>
  <c r="T82" i="14"/>
  <c r="U82" i="14"/>
  <c r="B83" i="14"/>
  <c r="C83" i="14"/>
  <c r="D83" i="14"/>
  <c r="E83" i="14"/>
  <c r="P83" i="14"/>
  <c r="Q83" i="14"/>
  <c r="R83" i="14"/>
  <c r="S83" i="14"/>
  <c r="T83" i="14"/>
  <c r="U83" i="14"/>
  <c r="B84" i="14"/>
  <c r="C84" i="14"/>
  <c r="D84" i="14"/>
  <c r="E84" i="14"/>
  <c r="P84" i="14"/>
  <c r="Q84" i="14"/>
  <c r="R84" i="14"/>
  <c r="S84" i="14"/>
  <c r="T84" i="14"/>
  <c r="U84" i="14"/>
  <c r="B85" i="14"/>
  <c r="C85" i="14"/>
  <c r="D85" i="14"/>
  <c r="E85" i="14"/>
  <c r="P85" i="14"/>
  <c r="Q85" i="14"/>
  <c r="R85" i="14"/>
  <c r="S85" i="14"/>
  <c r="T85" i="14"/>
  <c r="U85" i="14"/>
  <c r="B86" i="14"/>
  <c r="C86" i="14"/>
  <c r="D86" i="14"/>
  <c r="E86" i="14"/>
  <c r="P86" i="14"/>
  <c r="Q86" i="14"/>
  <c r="R86" i="14"/>
  <c r="S86" i="14"/>
  <c r="T86" i="14"/>
  <c r="U86" i="14"/>
  <c r="B87" i="14"/>
  <c r="C87" i="14"/>
  <c r="D87" i="14"/>
  <c r="E87" i="14"/>
  <c r="P87" i="14"/>
  <c r="Q87" i="14"/>
  <c r="R87" i="14"/>
  <c r="S87" i="14"/>
  <c r="T87" i="14"/>
  <c r="U87" i="14"/>
  <c r="AE33" i="41"/>
  <c r="Y8" i="41"/>
  <c r="F8" i="41"/>
  <c r="Y5" i="41"/>
  <c r="Y5" i="11"/>
  <c r="Y37" i="38" l="1"/>
  <c r="Y36" i="38"/>
  <c r="Y35" i="38"/>
  <c r="Y25" i="38"/>
  <c r="Y26" i="38"/>
  <c r="Z20" i="9"/>
  <c r="Q11" i="25" s="1"/>
  <c r="H29" i="5"/>
  <c r="H28" i="5"/>
  <c r="AJ12" i="9"/>
  <c r="BT12" i="9"/>
  <c r="BT19" i="9"/>
  <c r="BT18" i="9"/>
  <c r="BT17" i="9"/>
  <c r="BT16" i="9"/>
  <c r="BT15" i="9"/>
  <c r="BT14" i="9"/>
  <c r="BT13" i="9"/>
  <c r="AJ19" i="9"/>
  <c r="AJ18" i="9"/>
  <c r="AJ17" i="9"/>
  <c r="AJ16" i="9"/>
  <c r="AJ15" i="9"/>
  <c r="AJ14" i="9"/>
  <c r="AJ13" i="9"/>
  <c r="BT12" i="26"/>
  <c r="BT19" i="26"/>
  <c r="BT18" i="26"/>
  <c r="BT17" i="26"/>
  <c r="BT16" i="26"/>
  <c r="BT15" i="26"/>
  <c r="BT14" i="26"/>
  <c r="BT13" i="26"/>
  <c r="AJ13" i="26"/>
  <c r="AJ14" i="26"/>
  <c r="AJ15" i="26"/>
  <c r="AJ16" i="26"/>
  <c r="AJ17" i="26"/>
  <c r="AJ18" i="26"/>
  <c r="AJ19" i="26"/>
  <c r="AJ12" i="26"/>
  <c r="AJ12" i="18"/>
  <c r="Q20" i="25"/>
  <c r="AC24" i="8"/>
  <c r="I25" i="25" s="1"/>
  <c r="AC23" i="8"/>
  <c r="Y8" i="38"/>
  <c r="F8" i="38"/>
  <c r="AB27" i="38"/>
  <c r="AB28" i="38"/>
  <c r="AB29" i="38"/>
  <c r="AB30" i="38"/>
  <c r="AB31" i="38"/>
  <c r="AB32" i="38"/>
  <c r="AB33" i="38"/>
  <c r="AB34" i="38"/>
  <c r="AB26" i="38"/>
  <c r="Y27" i="38"/>
  <c r="Y28" i="38"/>
  <c r="Y29" i="38"/>
  <c r="Y30" i="38"/>
  <c r="Y31" i="38"/>
  <c r="Y32" i="38"/>
  <c r="Y33" i="38"/>
  <c r="Y34" i="38"/>
  <c r="BO5" i="20"/>
  <c r="I29" i="25" s="1"/>
  <c r="AE5" i="15"/>
  <c r="I26" i="25" s="1"/>
  <c r="AE5" i="8"/>
  <c r="BO5" i="21"/>
  <c r="AE5" i="21"/>
  <c r="AE5" i="38"/>
  <c r="I13" i="25" l="1"/>
  <c r="M13" i="25" s="1"/>
  <c r="AC13" i="25" s="1"/>
  <c r="O17" i="13"/>
  <c r="BT20" i="26"/>
  <c r="AC25" i="8"/>
  <c r="I24" i="25"/>
  <c r="M24" i="25" s="1"/>
  <c r="O46" i="25" s="1"/>
  <c r="AB38" i="38"/>
  <c r="Y38" i="38"/>
  <c r="BO20" i="36"/>
  <c r="BJ20" i="36"/>
  <c r="Q19" i="25" s="1"/>
  <c r="AE20" i="36"/>
  <c r="Z20" i="36"/>
  <c r="Q18" i="25" s="1"/>
  <c r="BT19" i="36"/>
  <c r="AJ19" i="36"/>
  <c r="BT18" i="36"/>
  <c r="AJ18" i="36"/>
  <c r="BT17" i="36"/>
  <c r="AJ17" i="36"/>
  <c r="BT16" i="36"/>
  <c r="AJ16" i="36"/>
  <c r="BT15" i="36"/>
  <c r="AJ15" i="36"/>
  <c r="BT14" i="36"/>
  <c r="AJ14" i="36"/>
  <c r="BT13" i="36"/>
  <c r="AJ13" i="36"/>
  <c r="BT12" i="36"/>
  <c r="BT20" i="36" s="1"/>
  <c r="AJ12" i="36"/>
  <c r="AJ20" i="36" s="1"/>
  <c r="BI8" i="36"/>
  <c r="AP8" i="36"/>
  <c r="Y8" i="36"/>
  <c r="F8" i="36"/>
  <c r="BO5" i="36"/>
  <c r="I19" i="25" s="1"/>
  <c r="AE5" i="36"/>
  <c r="I18" i="25" s="1"/>
  <c r="BO20" i="34"/>
  <c r="BJ20" i="34"/>
  <c r="Q17" i="25" s="1"/>
  <c r="AE20" i="34"/>
  <c r="Z20" i="34"/>
  <c r="Q16" i="25" s="1"/>
  <c r="BT19" i="34"/>
  <c r="AJ19" i="34"/>
  <c r="BT18" i="34"/>
  <c r="AJ18" i="34"/>
  <c r="BT17" i="34"/>
  <c r="AJ17" i="34"/>
  <c r="BT16" i="34"/>
  <c r="AJ16" i="34"/>
  <c r="BT15" i="34"/>
  <c r="AJ15" i="34"/>
  <c r="BT14" i="34"/>
  <c r="AJ14" i="34"/>
  <c r="BT13" i="34"/>
  <c r="AJ13" i="34"/>
  <c r="BT12" i="34"/>
  <c r="BT20" i="34" s="1"/>
  <c r="AJ12" i="34"/>
  <c r="AJ20" i="34" s="1"/>
  <c r="BI8" i="34"/>
  <c r="AP8" i="34"/>
  <c r="Y8" i="34"/>
  <c r="F8" i="34"/>
  <c r="BO5" i="34"/>
  <c r="I17" i="25" s="1"/>
  <c r="AE5" i="34"/>
  <c r="I16" i="25" s="1"/>
  <c r="BJ20" i="18"/>
  <c r="Q15" i="25" s="1"/>
  <c r="Z20" i="18"/>
  <c r="Q14" i="25" s="1"/>
  <c r="I20" i="25"/>
  <c r="M20" i="25" s="1"/>
  <c r="O44" i="25" s="1"/>
  <c r="BJ20" i="9"/>
  <c r="AE20" i="26"/>
  <c r="Z20" i="26"/>
  <c r="Q9" i="25" s="1"/>
  <c r="BO20" i="26"/>
  <c r="BJ20" i="26"/>
  <c r="BI8" i="26"/>
  <c r="AP8" i="26"/>
  <c r="Y8" i="26"/>
  <c r="F8" i="26"/>
  <c r="BO5" i="26"/>
  <c r="I10" i="25" s="1"/>
  <c r="I9" i="25"/>
  <c r="AE5" i="12"/>
  <c r="I15" i="25"/>
  <c r="I14" i="25"/>
  <c r="BO5" i="9"/>
  <c r="I12" i="25" s="1"/>
  <c r="I11" i="25"/>
  <c r="AE5" i="20"/>
  <c r="I28" i="25" s="1"/>
  <c r="BO20" i="15"/>
  <c r="BJ20" i="15"/>
  <c r="BF20" i="15"/>
  <c r="AE20" i="15"/>
  <c r="Z20" i="15"/>
  <c r="V20" i="15"/>
  <c r="BO5" i="15"/>
  <c r="I27" i="25" s="1"/>
  <c r="BF20" i="21"/>
  <c r="AE20" i="21"/>
  <c r="AA20" i="21"/>
  <c r="V20" i="21"/>
  <c r="AE20" i="8"/>
  <c r="Z20" i="8"/>
  <c r="AE23" i="8"/>
  <c r="AE24" i="8"/>
  <c r="BK20" i="21"/>
  <c r="BT19" i="18"/>
  <c r="BT18" i="18"/>
  <c r="BT17" i="18"/>
  <c r="BT16" i="18"/>
  <c r="BT15" i="18"/>
  <c r="BT14" i="18"/>
  <c r="BT13" i="18"/>
  <c r="BT12" i="18"/>
  <c r="AJ13" i="18"/>
  <c r="AE20" i="18" s="1"/>
  <c r="AJ14" i="18"/>
  <c r="AJ15" i="18"/>
  <c r="AJ16" i="18"/>
  <c r="AJ17" i="18"/>
  <c r="AJ18" i="18"/>
  <c r="AJ19" i="18"/>
  <c r="AJ19" i="21"/>
  <c r="BJ20" i="20"/>
  <c r="Z20" i="20"/>
  <c r="M9" i="25" l="1"/>
  <c r="O40" i="25" s="1"/>
  <c r="Q22" i="25"/>
  <c r="O42" i="25"/>
  <c r="V17" i="13"/>
  <c r="BO20" i="18"/>
  <c r="AG30" i="25"/>
  <c r="M11" i="25"/>
  <c r="O41" i="25" s="1"/>
  <c r="V20" i="13"/>
  <c r="V42" i="25"/>
  <c r="AE25" i="8"/>
  <c r="U21" i="25"/>
  <c r="AJ20" i="26"/>
  <c r="U9" i="25" s="1"/>
  <c r="AJ20" i="18"/>
  <c r="BT20" i="18"/>
  <c r="BT19" i="21"/>
  <c r="BT18" i="21"/>
  <c r="BT17" i="21"/>
  <c r="BT16" i="21"/>
  <c r="BT15" i="21"/>
  <c r="BT14" i="21"/>
  <c r="BT13" i="21"/>
  <c r="BT12" i="21"/>
  <c r="AJ13" i="21"/>
  <c r="AJ14" i="21"/>
  <c r="AJ15" i="21"/>
  <c r="AJ16" i="21"/>
  <c r="AJ17" i="21"/>
  <c r="AJ18" i="21"/>
  <c r="AJ12" i="21"/>
  <c r="U17" i="25" l="1"/>
  <c r="BT20" i="21"/>
  <c r="AJ20" i="21"/>
  <c r="U23" i="25" s="1"/>
  <c r="I22" i="25"/>
  <c r="I23" i="25"/>
  <c r="O48" i="25"/>
  <c r="I30" i="25"/>
  <c r="M30" i="25" s="1"/>
  <c r="BO20" i="9"/>
  <c r="AE20" i="9"/>
  <c r="AE37" i="11"/>
  <c r="O50" i="25" l="1"/>
  <c r="M22" i="25"/>
  <c r="O45" i="25" s="1"/>
  <c r="BT20" i="9"/>
  <c r="AC22" i="25" l="1"/>
  <c r="AJ14" i="12"/>
  <c r="AJ15" i="12"/>
  <c r="AJ16" i="12"/>
  <c r="AJ17" i="12"/>
  <c r="AJ18" i="12"/>
  <c r="AJ19" i="12"/>
  <c r="AJ20" i="12"/>
  <c r="AJ21" i="12"/>
  <c r="AJ22" i="12"/>
  <c r="AJ23" i="12"/>
  <c r="AJ24" i="12"/>
  <c r="AJ25" i="12"/>
  <c r="AJ26" i="12"/>
  <c r="AJ27" i="12"/>
  <c r="AJ28" i="12"/>
  <c r="AJ29" i="12"/>
  <c r="AJ30" i="12"/>
  <c r="AJ31" i="12"/>
  <c r="AJ32" i="12"/>
  <c r="AJ33" i="12"/>
  <c r="AJ34" i="12"/>
  <c r="AJ35" i="12"/>
  <c r="AJ36" i="12"/>
  <c r="AJ37" i="12"/>
  <c r="AJ38" i="12"/>
  <c r="AJ39" i="12"/>
  <c r="AJ40" i="12"/>
  <c r="AJ41" i="12"/>
  <c r="AJ42" i="12"/>
  <c r="AJ13" i="12"/>
  <c r="AJ43" i="12" l="1"/>
  <c r="U25" i="25"/>
  <c r="U24" i="25"/>
  <c r="BO20" i="21"/>
  <c r="U27" i="25"/>
  <c r="U26" i="25"/>
  <c r="BO20" i="20"/>
  <c r="U29" i="25" s="1"/>
  <c r="AE20" i="20"/>
  <c r="U28" i="25" s="1"/>
  <c r="J6" i="25"/>
  <c r="C2" i="14"/>
  <c r="AC30" i="25"/>
  <c r="Y5" i="12"/>
  <c r="AC24" i="25" l="1"/>
  <c r="AJ20" i="9"/>
  <c r="U11" i="25" s="1"/>
  <c r="U34" i="25" s="1"/>
  <c r="J6" i="5"/>
  <c r="Y8" i="12"/>
  <c r="F8" i="12"/>
  <c r="Y8" i="11"/>
  <c r="F8" i="11"/>
  <c r="BI8" i="18"/>
  <c r="AP8" i="18"/>
  <c r="Y8" i="18"/>
  <c r="F8" i="18"/>
  <c r="BI8" i="9"/>
  <c r="AP8" i="9"/>
  <c r="Y8" i="9"/>
  <c r="F8" i="9"/>
  <c r="BI8" i="20"/>
  <c r="AP8" i="20"/>
  <c r="Y8" i="20"/>
  <c r="F8" i="20"/>
  <c r="BI8" i="15"/>
  <c r="AP8" i="15"/>
  <c r="Y8" i="15"/>
  <c r="F8" i="15"/>
  <c r="F8" i="8"/>
  <c r="BI8" i="21"/>
  <c r="Y8" i="21"/>
  <c r="AP8" i="21"/>
  <c r="F8" i="21"/>
  <c r="M14" i="25" l="1"/>
  <c r="O43" i="25" s="1"/>
  <c r="Q34" i="25"/>
  <c r="AC14" i="25" l="1"/>
  <c r="V43" i="25"/>
  <c r="V22" i="13"/>
  <c r="J28" i="13" s="1"/>
  <c r="AC31" i="13" s="1"/>
  <c r="V44" i="25"/>
  <c r="V40" i="25"/>
  <c r="AC9" i="25"/>
  <c r="V18" i="13"/>
  <c r="AC11" i="25"/>
  <c r="Y8" i="8"/>
  <c r="V21" i="13" l="1"/>
  <c r="V41" i="25"/>
  <c r="M34" i="25" l="1"/>
  <c r="I34" i="25" l="1"/>
  <c r="V48" i="25"/>
  <c r="AG34" i="25"/>
  <c r="V45" i="25"/>
  <c r="V24" i="13" l="1"/>
  <c r="V46" i="25"/>
  <c r="AC34" i="25"/>
  <c r="V50" i="25"/>
  <c r="J51" i="25" l="1"/>
</calcChain>
</file>

<file path=xl/sharedStrings.xml><?xml version="1.0" encoding="utf-8"?>
<sst xmlns="http://schemas.openxmlformats.org/spreadsheetml/2006/main" count="1082" uniqueCount="299">
  <si>
    <t>所属名</t>
    <rPh sb="0" eb="2">
      <t>ショゾク</t>
    </rPh>
    <rPh sb="2" eb="3">
      <t>メイ</t>
    </rPh>
    <phoneticPr fontId="3"/>
  </si>
  <si>
    <t>（学校名）</t>
    <rPh sb="1" eb="4">
      <t>ガッコウメイ</t>
    </rPh>
    <phoneticPr fontId="3"/>
  </si>
  <si>
    <t>個人</t>
    <rPh sb="0" eb="2">
      <t>コジン</t>
    </rPh>
    <phoneticPr fontId="3"/>
  </si>
  <si>
    <t>演技順</t>
    <rPh sb="0" eb="2">
      <t>エンギ</t>
    </rPh>
    <rPh sb="2" eb="3">
      <t>ジュン</t>
    </rPh>
    <phoneticPr fontId="3"/>
  </si>
  <si>
    <t>所属長名</t>
    <rPh sb="0" eb="2">
      <t>ショゾク</t>
    </rPh>
    <rPh sb="2" eb="3">
      <t>チョウ</t>
    </rPh>
    <rPh sb="3" eb="4">
      <t>メイ</t>
    </rPh>
    <phoneticPr fontId="3"/>
  </si>
  <si>
    <t>（校長名）</t>
    <rPh sb="1" eb="4">
      <t>コウチョウメイ</t>
    </rPh>
    <phoneticPr fontId="3"/>
  </si>
  <si>
    <t>※各所属の中で希望する演技順に必ず記入してください。</t>
    <rPh sb="1" eb="2">
      <t>カク</t>
    </rPh>
    <rPh sb="2" eb="4">
      <t>ショゾク</t>
    </rPh>
    <rPh sb="5" eb="6">
      <t>ナカ</t>
    </rPh>
    <rPh sb="7" eb="9">
      <t>キボウ</t>
    </rPh>
    <rPh sb="11" eb="13">
      <t>エンギ</t>
    </rPh>
    <rPh sb="13" eb="14">
      <t>ジュン</t>
    </rPh>
    <rPh sb="15" eb="16">
      <t>カナラ</t>
    </rPh>
    <rPh sb="17" eb="19">
      <t>キニュウ</t>
    </rPh>
    <phoneticPr fontId="3"/>
  </si>
  <si>
    <t>選　手　名</t>
    <rPh sb="0" eb="1">
      <t>セン</t>
    </rPh>
    <rPh sb="2" eb="3">
      <t>テ</t>
    </rPh>
    <rPh sb="4" eb="5">
      <t>メイ</t>
    </rPh>
    <phoneticPr fontId="3"/>
  </si>
  <si>
    <t>（ 個　人 ）</t>
    <rPh sb="2" eb="3">
      <t>コ</t>
    </rPh>
    <rPh sb="4" eb="5">
      <t>ヒト</t>
    </rPh>
    <phoneticPr fontId="3"/>
  </si>
  <si>
    <t>　種　　別</t>
    <rPh sb="1" eb="2">
      <t>タネ</t>
    </rPh>
    <rPh sb="4" eb="5">
      <t>ベツ</t>
    </rPh>
    <phoneticPr fontId="3"/>
  </si>
  <si>
    <t>合計</t>
    <rPh sb="0" eb="2">
      <t>ゴウケイ</t>
    </rPh>
    <phoneticPr fontId="3"/>
  </si>
  <si>
    <t>合計金額</t>
    <rPh sb="0" eb="2">
      <t>ゴウケイ</t>
    </rPh>
    <rPh sb="2" eb="4">
      <t>キンガク</t>
    </rPh>
    <phoneticPr fontId="3"/>
  </si>
  <si>
    <t>ジュニア</t>
    <phoneticPr fontId="3"/>
  </si>
  <si>
    <t>◇</t>
    <phoneticPr fontId="3"/>
  </si>
  <si>
    <t>◇</t>
    <phoneticPr fontId="3"/>
  </si>
  <si>
    <t>名</t>
    <rPh sb="0" eb="1">
      <t>メイ</t>
    </rPh>
    <phoneticPr fontId="3"/>
  </si>
  <si>
    <t>リボン</t>
    <phoneticPr fontId="3"/>
  </si>
  <si>
    <t>ふりがな</t>
    <phoneticPr fontId="3"/>
  </si>
  <si>
    <t>フープ</t>
    <phoneticPr fontId="3"/>
  </si>
  <si>
    <t>シニア</t>
    <phoneticPr fontId="3"/>
  </si>
  <si>
    <t>チャイルド競技</t>
    <rPh sb="5" eb="7">
      <t>キョウギ</t>
    </rPh>
    <phoneticPr fontId="3"/>
  </si>
  <si>
    <t>ジュニア競技</t>
    <rPh sb="4" eb="6">
      <t>キョウギ</t>
    </rPh>
    <phoneticPr fontId="3"/>
  </si>
  <si>
    <t>シニア競技</t>
    <rPh sb="3" eb="5">
      <t>キョウギ</t>
    </rPh>
    <phoneticPr fontId="3"/>
  </si>
  <si>
    <t>学年</t>
    <rPh sb="0" eb="2">
      <t>ガクネン</t>
    </rPh>
    <phoneticPr fontId="3"/>
  </si>
  <si>
    <t>団体　競技</t>
    <rPh sb="0" eb="2">
      <t>ダンタイ</t>
    </rPh>
    <rPh sb="3" eb="5">
      <t>キョウギ</t>
    </rPh>
    <phoneticPr fontId="3"/>
  </si>
  <si>
    <t>集団演技</t>
    <rPh sb="0" eb="4">
      <t>シュウダンエンギ</t>
    </rPh>
    <phoneticPr fontId="3"/>
  </si>
  <si>
    <t>補欠</t>
    <rPh sb="0" eb="2">
      <t>ホケツ</t>
    </rPh>
    <phoneticPr fontId="3"/>
  </si>
  <si>
    <t>（ 集団演技 ）</t>
    <rPh sb="2" eb="6">
      <t>シュウダンエンギ</t>
    </rPh>
    <phoneticPr fontId="3"/>
  </si>
  <si>
    <t>内個人２種目の人数</t>
    <rPh sb="0" eb="1">
      <t>ウチ</t>
    </rPh>
    <rPh sb="1" eb="3">
      <t>コジン</t>
    </rPh>
    <rPh sb="4" eb="6">
      <t>シュモク</t>
    </rPh>
    <rPh sb="7" eb="9">
      <t>ニンズウ</t>
    </rPh>
    <phoneticPr fontId="3"/>
  </si>
  <si>
    <t>演技時間</t>
    <rPh sb="0" eb="4">
      <t>エンギジカン</t>
    </rPh>
    <phoneticPr fontId="3"/>
  </si>
  <si>
    <t>連盟ルール</t>
    <rPh sb="0" eb="2">
      <t>レンメイ</t>
    </rPh>
    <phoneticPr fontId="3"/>
  </si>
  <si>
    <t>チーム数</t>
    <rPh sb="3" eb="4">
      <t>スウ</t>
    </rPh>
    <phoneticPr fontId="3"/>
  </si>
  <si>
    <t>人数</t>
    <rPh sb="0" eb="2">
      <t>ニンズウ</t>
    </rPh>
    <phoneticPr fontId="3"/>
  </si>
  <si>
    <t>審判名</t>
    <rPh sb="0" eb="2">
      <t>シンパン</t>
    </rPh>
    <rPh sb="2" eb="3">
      <t>メイ</t>
    </rPh>
    <phoneticPr fontId="3"/>
  </si>
  <si>
    <t>〒</t>
    <phoneticPr fontId="3"/>
  </si>
  <si>
    <t>種別</t>
    <rPh sb="0" eb="2">
      <t>シュベツ</t>
    </rPh>
    <phoneticPr fontId="3"/>
  </si>
  <si>
    <t>カテゴリー</t>
    <phoneticPr fontId="3"/>
  </si>
  <si>
    <t>年齢</t>
    <rPh sb="0" eb="2">
      <t>ネンレイ</t>
    </rPh>
    <phoneticPr fontId="3"/>
  </si>
  <si>
    <t>選手名を入力する時必ず姓と名の間に全角スペースを入れてください。</t>
    <rPh sb="0" eb="3">
      <t>センシュメイ</t>
    </rPh>
    <rPh sb="4" eb="6">
      <t>ニュウリョク</t>
    </rPh>
    <rPh sb="8" eb="9">
      <t>ジ</t>
    </rPh>
    <rPh sb="9" eb="10">
      <t>カナラ</t>
    </rPh>
    <rPh sb="11" eb="12">
      <t>セイ</t>
    </rPh>
    <rPh sb="13" eb="14">
      <t>ナ</t>
    </rPh>
    <rPh sb="15" eb="16">
      <t>アイダ</t>
    </rPh>
    <rPh sb="17" eb="19">
      <t>ゼンカク</t>
    </rPh>
    <rPh sb="24" eb="25">
      <t>イ</t>
    </rPh>
    <phoneticPr fontId="3"/>
  </si>
  <si>
    <t>/</t>
    <phoneticPr fontId="3"/>
  </si>
  <si>
    <t>作業用</t>
    <rPh sb="0" eb="3">
      <t>サギョウヨウ</t>
    </rPh>
    <phoneticPr fontId="5"/>
  </si>
  <si>
    <t>※編集しないでください</t>
    <rPh sb="1" eb="3">
      <t>ヘンシュウ</t>
    </rPh>
    <phoneticPr fontId="5"/>
  </si>
  <si>
    <t>ふりがな</t>
    <phoneticPr fontId="5"/>
  </si>
  <si>
    <t>№</t>
    <phoneticPr fontId="3"/>
  </si>
  <si>
    <t>①徒手（１分３０秒）</t>
  </si>
  <si>
    <t>３年生の部</t>
  </si>
  <si>
    <t>４年生の部</t>
    <phoneticPr fontId="3"/>
  </si>
  <si>
    <t>選手名</t>
    <rPh sb="0" eb="3">
      <t>センシュメイ</t>
    </rPh>
    <phoneticPr fontId="5"/>
  </si>
  <si>
    <t>団体あり</t>
    <rPh sb="0" eb="2">
      <t>ダンタイ</t>
    </rPh>
    <phoneticPr fontId="5"/>
  </si>
  <si>
    <t>５年生の部</t>
    <phoneticPr fontId="3"/>
  </si>
  <si>
    <t>６年生の部</t>
    <phoneticPr fontId="3"/>
  </si>
  <si>
    <t>チャイルド
連盟ルール</t>
    <rPh sb="6" eb="8">
      <t>レンメイ</t>
    </rPh>
    <phoneticPr fontId="3"/>
  </si>
  <si>
    <t>チャイルド
競技</t>
    <rPh sb="6" eb="8">
      <t>キョウギ</t>
    </rPh>
    <phoneticPr fontId="3"/>
  </si>
  <si>
    <t>小学５年生～中学３年生</t>
    <phoneticPr fontId="3"/>
  </si>
  <si>
    <t>中学３年生～制限なし</t>
    <phoneticPr fontId="3"/>
  </si>
  <si>
    <t>⑦自由（女子マット）</t>
    <phoneticPr fontId="5"/>
  </si>
  <si>
    <t>小学１年生～中学３年生</t>
    <phoneticPr fontId="3"/>
  </si>
  <si>
    <t>⑧徒手（１チーム４名～６名可）</t>
    <phoneticPr fontId="5"/>
  </si>
  <si>
    <t>個人ありは○</t>
    <rPh sb="0" eb="2">
      <t>コジン</t>
    </rPh>
    <phoneticPr fontId="3"/>
  </si>
  <si>
    <t>個人あり</t>
    <rPh sb="0" eb="2">
      <t>コジン</t>
    </rPh>
    <phoneticPr fontId="3"/>
  </si>
  <si>
    <t>集団演技</t>
    <rPh sb="0" eb="2">
      <t>シュウダン</t>
    </rPh>
    <rPh sb="2" eb="4">
      <t>エンギ</t>
    </rPh>
    <phoneticPr fontId="3"/>
  </si>
  <si>
    <t>⑨自由（１チーム制限なし）</t>
    <phoneticPr fontId="5"/>
  </si>
  <si>
    <t>小学生以上</t>
    <phoneticPr fontId="3"/>
  </si>
  <si>
    <t>クラブ名</t>
    <rPh sb="3" eb="4">
      <t>メイ</t>
    </rPh>
    <phoneticPr fontId="4"/>
  </si>
  <si>
    <t>チャイルド競技</t>
    <phoneticPr fontId="3"/>
  </si>
  <si>
    <t>①徒手（１分３０秒）</t>
    <phoneticPr fontId="3"/>
  </si>
  <si>
    <t>１．２年生の部</t>
    <phoneticPr fontId="3"/>
  </si>
  <si>
    <t>新体操</t>
    <rPh sb="0" eb="1">
      <t>シン</t>
    </rPh>
    <rPh sb="1" eb="2">
      <t>カラダ</t>
    </rPh>
    <rPh sb="2" eb="3">
      <t>ミサオ</t>
    </rPh>
    <phoneticPr fontId="3"/>
  </si>
  <si>
    <t>３年生の部</t>
    <phoneticPr fontId="3"/>
  </si>
  <si>
    <t>ジュニア競技</t>
    <phoneticPr fontId="3"/>
  </si>
  <si>
    <t>シニア競技</t>
    <phoneticPr fontId="3"/>
  </si>
  <si>
    <t>⑦自由（女子マット）</t>
    <phoneticPr fontId="3"/>
  </si>
  <si>
    <t>⑨自由（１チーム制限なし）</t>
    <phoneticPr fontId="3"/>
  </si>
  <si>
    <t>集団競技</t>
    <rPh sb="0" eb="2">
      <t>シュウダン</t>
    </rPh>
    <rPh sb="2" eb="4">
      <t>キョウギ</t>
    </rPh>
    <phoneticPr fontId="3"/>
  </si>
  <si>
    <t>チーム</t>
    <phoneticPr fontId="3"/>
  </si>
  <si>
    <t>補欠</t>
    <rPh sb="0" eb="2">
      <t>ホケツ</t>
    </rPh>
    <phoneticPr fontId="3"/>
  </si>
  <si>
    <t>チーム名</t>
    <rPh sb="3" eb="4">
      <t>メイ</t>
    </rPh>
    <phoneticPr fontId="3"/>
  </si>
  <si>
    <t>演技時間</t>
    <rPh sb="0" eb="4">
      <t>エンギジカン</t>
    </rPh>
    <phoneticPr fontId="3"/>
  </si>
  <si>
    <t>クラブ名</t>
    <rPh sb="3" eb="4">
      <t>メイ</t>
    </rPh>
    <phoneticPr fontId="3"/>
  </si>
  <si>
    <t>所属長名</t>
    <rPh sb="0" eb="4">
      <t>ショゾクチョウメイ</t>
    </rPh>
    <phoneticPr fontId="3"/>
  </si>
  <si>
    <t>監督名</t>
    <rPh sb="0" eb="3">
      <t>カントクメイ</t>
    </rPh>
    <phoneticPr fontId="3"/>
  </si>
  <si>
    <t>携帯番号</t>
    <rPh sb="0" eb="4">
      <t>ケイタイバンゴウ</t>
    </rPh>
    <phoneticPr fontId="3"/>
  </si>
  <si>
    <t>所在地</t>
    <rPh sb="0" eb="3">
      <t>ショザイチ</t>
    </rPh>
    <phoneticPr fontId="3"/>
  </si>
  <si>
    <t>小１</t>
    <rPh sb="0" eb="1">
      <t>ショウ</t>
    </rPh>
    <phoneticPr fontId="3"/>
  </si>
  <si>
    <t>小２</t>
    <rPh sb="0" eb="1">
      <t>ショウ</t>
    </rPh>
    <phoneticPr fontId="3"/>
  </si>
  <si>
    <t>小３</t>
    <rPh sb="0" eb="1">
      <t>ショウ</t>
    </rPh>
    <phoneticPr fontId="3"/>
  </si>
  <si>
    <t>小４</t>
    <rPh sb="0" eb="1">
      <t>ショウ</t>
    </rPh>
    <phoneticPr fontId="3"/>
  </si>
  <si>
    <t>小５</t>
    <rPh sb="0" eb="1">
      <t>ショウ</t>
    </rPh>
    <phoneticPr fontId="3"/>
  </si>
  <si>
    <t>小６</t>
    <rPh sb="0" eb="1">
      <t>ショウ</t>
    </rPh>
    <phoneticPr fontId="3"/>
  </si>
  <si>
    <t>総参加
種目数</t>
    <rPh sb="0" eb="1">
      <t>ソウ</t>
    </rPh>
    <rPh sb="1" eb="3">
      <t>サンカ</t>
    </rPh>
    <rPh sb="4" eb="6">
      <t>シュモク</t>
    </rPh>
    <rPh sb="6" eb="7">
      <t>スウ</t>
    </rPh>
    <phoneticPr fontId="3"/>
  </si>
  <si>
    <t>参加
種目人数</t>
    <rPh sb="0" eb="2">
      <t>サンカ</t>
    </rPh>
    <rPh sb="3" eb="5">
      <t>シュモク</t>
    </rPh>
    <rPh sb="5" eb="6">
      <t>ニン</t>
    </rPh>
    <rPh sb="6" eb="7">
      <t>スウ</t>
    </rPh>
    <phoneticPr fontId="3"/>
  </si>
  <si>
    <t xml:space="preserve">※総参加人数・参加賞の数に使用     </t>
    <phoneticPr fontId="3"/>
  </si>
  <si>
    <t>参加費明細</t>
    <rPh sb="0" eb="5">
      <t>サンカヒメイサイ</t>
    </rPh>
    <phoneticPr fontId="3"/>
  </si>
  <si>
    <t>シニア</t>
  </si>
  <si>
    <t>ジュニア</t>
  </si>
  <si>
    <t>チャイルド</t>
  </si>
  <si>
    <t>×</t>
    <phoneticPr fontId="3"/>
  </si>
  <si>
    <t>名</t>
    <rPh sb="0" eb="1">
      <t>メイ</t>
    </rPh>
    <phoneticPr fontId="3"/>
  </si>
  <si>
    <t>＝</t>
    <phoneticPr fontId="3"/>
  </si>
  <si>
    <t>円</t>
    <rPh sb="0" eb="1">
      <t>エン</t>
    </rPh>
    <phoneticPr fontId="3"/>
  </si>
  <si>
    <t>団体</t>
    <rPh sb="0" eb="2">
      <t>ダンタイ</t>
    </rPh>
    <phoneticPr fontId="3"/>
  </si>
  <si>
    <t>今回審判を２名派遣して頂きたいです。１名は必須です。コンテストでも可能です。</t>
    <rPh sb="0" eb="1">
      <t>コンカイ</t>
    </rPh>
    <rPh sb="1" eb="3">
      <t>シンパン</t>
    </rPh>
    <rPh sb="5" eb="6">
      <t>マイ</t>
    </rPh>
    <rPh sb="6" eb="7">
      <t>メイ</t>
    </rPh>
    <rPh sb="7" eb="9">
      <t>ハケン</t>
    </rPh>
    <rPh sb="10" eb="11">
      <t>イタダ</t>
    </rPh>
    <rPh sb="19" eb="20">
      <t>メイ</t>
    </rPh>
    <rPh sb="21" eb="23">
      <t>ヒッス</t>
    </rPh>
    <rPh sb="33" eb="35">
      <t>カノウ</t>
    </rPh>
    <phoneticPr fontId="3"/>
  </si>
  <si>
    <t>２人目の審判の派遣はできません。帯同審判料２，５００円を支払います。</t>
    <phoneticPr fontId="3"/>
  </si>
  <si>
    <t>クラブ情報記入シート</t>
    <rPh sb="3" eb="5">
      <t>ジョウホウ</t>
    </rPh>
    <rPh sb="5" eb="7">
      <t>キニュウ</t>
    </rPh>
    <phoneticPr fontId="3"/>
  </si>
  <si>
    <t>団体
チーム数</t>
    <rPh sb="0" eb="2">
      <t>ダンタイ</t>
    </rPh>
    <rPh sb="6" eb="7">
      <t>スウ</t>
    </rPh>
    <phoneticPr fontId="3"/>
  </si>
  <si>
    <t>合計金額</t>
    <rPh sb="0" eb="4">
      <t>ゴウケイキンガク</t>
    </rPh>
    <phoneticPr fontId="3"/>
  </si>
  <si>
    <t>２名審判が派遣できます。（支払いはありません。）</t>
    <phoneticPr fontId="3"/>
  </si>
  <si>
    <t>小１</t>
    <rPh sb="0" eb="1">
      <t>ショウ</t>
    </rPh>
    <phoneticPr fontId="3"/>
  </si>
  <si>
    <t>小２</t>
    <rPh sb="0" eb="1">
      <t>ショウ</t>
    </rPh>
    <phoneticPr fontId="3"/>
  </si>
  <si>
    <t>中１</t>
    <rPh sb="0" eb="1">
      <t>チュウ</t>
    </rPh>
    <phoneticPr fontId="3"/>
  </si>
  <si>
    <t>中２</t>
    <rPh sb="0" eb="1">
      <t>チュウ</t>
    </rPh>
    <phoneticPr fontId="3"/>
  </si>
  <si>
    <t>中３</t>
    <rPh sb="0" eb="1">
      <t>チュウ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</si>
  <si>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</si>
  <si>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</si>
  <si>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学年</t>
    <rPh sb="0" eb="2">
      <t>ガクネン</t>
    </rPh>
    <phoneticPr fontId="3"/>
  </si>
  <si>
    <t>チーム名</t>
    <rPh sb="3" eb="4">
      <t>メイ</t>
    </rPh>
    <phoneticPr fontId="3"/>
  </si>
  <si>
    <t>演技時間</t>
    <rPh sb="0" eb="4">
      <t>エンギジカン</t>
    </rPh>
    <phoneticPr fontId="3"/>
  </si>
  <si>
    <t>↑</t>
    <phoneticPr fontId="3"/>
  </si>
  <si>
    <t>審判名を入力すると、✔が入れ替わります</t>
    <rPh sb="0" eb="3">
      <t>シンパンメイ</t>
    </rPh>
    <rPh sb="4" eb="6">
      <t>ニュウリョク</t>
    </rPh>
    <rPh sb="12" eb="13">
      <t>イ</t>
    </rPh>
    <rPh sb="14" eb="15">
      <t>カ</t>
    </rPh>
    <phoneticPr fontId="3"/>
  </si>
  <si>
    <r>
      <t xml:space="preserve">キッズ
</t>
    </r>
    <r>
      <rPr>
        <sz val="9"/>
        <rFont val="Meiryo UI"/>
        <family val="3"/>
        <charset val="128"/>
      </rPr>
      <t>（コンテスト）</t>
    </r>
    <phoneticPr fontId="3"/>
  </si>
  <si>
    <t>団体あり</t>
    <rPh sb="0" eb="2">
      <t>ダンタイ</t>
    </rPh>
    <phoneticPr fontId="3"/>
  </si>
  <si>
    <r>
      <t xml:space="preserve">内個人と
団体の人数
</t>
    </r>
    <r>
      <rPr>
        <sz val="9"/>
        <rFont val="Meiryo UI"/>
        <family val="3"/>
        <charset val="128"/>
      </rPr>
      <t>（除く補欠）</t>
    </r>
    <rPh sb="0" eb="1">
      <t>ウチ</t>
    </rPh>
    <rPh sb="1" eb="3">
      <t>コジン</t>
    </rPh>
    <rPh sb="5" eb="7">
      <t>ダンタイ</t>
    </rPh>
    <rPh sb="8" eb="10">
      <t>ニンズウ</t>
    </rPh>
    <rPh sb="12" eb="13">
      <t>ノゾ</t>
    </rPh>
    <rPh sb="14" eb="16">
      <t>ホケツ</t>
    </rPh>
    <phoneticPr fontId="3"/>
  </si>
  <si>
    <r>
      <t>総参加人数</t>
    </r>
    <r>
      <rPr>
        <sz val="9"/>
        <rFont val="Meiryo UI"/>
        <family val="3"/>
        <charset val="128"/>
      </rPr>
      <t>（除く団体・連盟）</t>
    </r>
    <rPh sb="0" eb="5">
      <t>ソウサンカニンズウ</t>
    </rPh>
    <rPh sb="6" eb="7">
      <t>ノゾ</t>
    </rPh>
    <rPh sb="8" eb="10">
      <t>ダンタイ</t>
    </rPh>
    <rPh sb="11" eb="13">
      <t>レンメイ</t>
    </rPh>
    <phoneticPr fontId="3"/>
  </si>
  <si>
    <t>選手人数（補欠除く）</t>
    <rPh sb="0" eb="4">
      <t>センシュニンズウ</t>
    </rPh>
    <rPh sb="5" eb="8">
      <t>ホケツノゾ</t>
    </rPh>
    <phoneticPr fontId="3"/>
  </si>
  <si>
    <t>個人や
団体にも
参加の人数</t>
    <rPh sb="0" eb="2">
      <t>コジン</t>
    </rPh>
    <rPh sb="4" eb="6">
      <t>ダンタイ</t>
    </rPh>
    <rPh sb="9" eb="11">
      <t>サンカ</t>
    </rPh>
    <rPh sb="12" eb="14">
      <t>ニンズウ</t>
    </rPh>
    <phoneticPr fontId="3"/>
  </si>
  <si>
    <r>
      <t xml:space="preserve">ジュニア
</t>
    </r>
    <r>
      <rPr>
        <sz val="9"/>
        <rFont val="Meiryo UI"/>
        <family val="3"/>
        <charset val="128"/>
      </rPr>
      <t>（コンテスト）</t>
    </r>
    <phoneticPr fontId="3"/>
  </si>
  <si>
    <t>各所属の参加人数一覧</t>
    <rPh sb="0" eb="3">
      <t>カクショゾク</t>
    </rPh>
    <rPh sb="4" eb="6">
      <t>サンカ</t>
    </rPh>
    <rPh sb="6" eb="8">
      <t>ニンズウ</t>
    </rPh>
    <rPh sb="8" eb="10">
      <t>イチラン</t>
    </rPh>
    <phoneticPr fontId="3"/>
  </si>
  <si>
    <t>④ジュニアルール（リボン）</t>
    <phoneticPr fontId="3"/>
  </si>
  <si>
    <t>③ジュニアルール（クラブ）</t>
    <phoneticPr fontId="3"/>
  </si>
  <si>
    <t>ボール</t>
    <phoneticPr fontId="3"/>
  </si>
  <si>
    <t>②連盟ルール（クラブ）</t>
    <phoneticPr fontId="3"/>
  </si>
  <si>
    <t>②連盟ルール（クラブ）</t>
    <rPh sb="1" eb="3">
      <t>レンメイ</t>
    </rPh>
    <phoneticPr fontId="5"/>
  </si>
  <si>
    <t>③ジュニアルール（クラブ）</t>
    <phoneticPr fontId="5"/>
  </si>
  <si>
    <t>④ジュニアルール（リボン）</t>
    <phoneticPr fontId="5"/>
  </si>
  <si>
    <t>ジュニアルールあり</t>
    <phoneticPr fontId="3"/>
  </si>
  <si>
    <t>③ジュニアルール
ありは○</t>
    <phoneticPr fontId="3"/>
  </si>
  <si>
    <r>
      <t xml:space="preserve">団体ありは○
</t>
    </r>
    <r>
      <rPr>
        <sz val="9"/>
        <rFont val="Meiryo UI"/>
        <family val="3"/>
        <charset val="128"/>
      </rPr>
      <t>（補欠除く）</t>
    </r>
    <rPh sb="0" eb="2">
      <t>ダンタイ</t>
    </rPh>
    <rPh sb="8" eb="11">
      <t>ホケツノゾ</t>
    </rPh>
    <phoneticPr fontId="3"/>
  </si>
  <si>
    <t>キッズ(コンテスト)</t>
    <phoneticPr fontId="3"/>
  </si>
  <si>
    <t>ジュニア(コンテスト)</t>
    <phoneticPr fontId="3"/>
  </si>
  <si>
    <t>メールアドレス(PC)</t>
    <phoneticPr fontId="3"/>
  </si>
  <si>
    <t>名</t>
    <rPh sb="0" eb="1">
      <t>メイ</t>
    </rPh>
    <phoneticPr fontId="3"/>
  </si>
  <si>
    <t>連盟と団体
の人数</t>
    <rPh sb="0" eb="2">
      <t>レンメイ</t>
    </rPh>
    <rPh sb="3" eb="5">
      <t>ダンタイ</t>
    </rPh>
    <rPh sb="7" eb="9">
      <t>ニンズウ</t>
    </rPh>
    <phoneticPr fontId="3"/>
  </si>
  <si>
    <t>参加人数</t>
    <rPh sb="0" eb="2">
      <t>サンカ</t>
    </rPh>
    <rPh sb="2" eb="4">
      <t>ニンズウ</t>
    </rPh>
    <phoneticPr fontId="3"/>
  </si>
  <si>
    <t>太枠内のみ入力してください</t>
    <rPh sb="0" eb="2">
      <t>フトワク</t>
    </rPh>
    <rPh sb="2" eb="3">
      <t>ナイ</t>
    </rPh>
    <rPh sb="5" eb="7">
      <t>ニュウリョク</t>
    </rPh>
    <phoneticPr fontId="3"/>
  </si>
  <si>
    <t>名</t>
    <rPh sb="0" eb="1">
      <t>メイ</t>
    </rPh>
    <phoneticPr fontId="3"/>
  </si>
  <si>
    <t>もう１名が派遣できない時は、参加費用に２，５００円を追加し受付に支払いをお願いします。</t>
    <phoneticPr fontId="3"/>
  </si>
  <si>
    <t>人数</t>
    <rPh sb="0" eb="2">
      <t>ニンズウ</t>
    </rPh>
    <phoneticPr fontId="3"/>
  </si>
  <si>
    <r>
      <t>コンテスト</t>
    </r>
    <r>
      <rPr>
        <b/>
        <sz val="14"/>
        <rFont val="Meiryo UI"/>
        <family val="3"/>
        <charset val="128"/>
      </rPr>
      <t>男子</t>
    </r>
    <rPh sb="5" eb="7">
      <t>ダンシ</t>
    </rPh>
    <phoneticPr fontId="3"/>
  </si>
  <si>
    <r>
      <t>コンテスト</t>
    </r>
    <r>
      <rPr>
        <b/>
        <sz val="14"/>
        <rFont val="Meiryo UI"/>
        <family val="3"/>
        <charset val="128"/>
      </rPr>
      <t>女子</t>
    </r>
    <rPh sb="5" eb="7">
      <t>ジョシ</t>
    </rPh>
    <phoneticPr fontId="3"/>
  </si>
  <si>
    <t>競技あり</t>
    <rPh sb="0" eb="2">
      <t>キョウギ</t>
    </rPh>
    <phoneticPr fontId="3"/>
  </si>
  <si>
    <r>
      <rPr>
        <sz val="11"/>
        <rFont val="Meiryo UI"/>
        <family val="3"/>
        <charset val="128"/>
      </rPr>
      <t>団体ありは○</t>
    </r>
    <r>
      <rPr>
        <sz val="12"/>
        <rFont val="Meiryo UI"/>
        <family val="3"/>
        <charset val="128"/>
      </rPr>
      <t xml:space="preserve">
</t>
    </r>
    <r>
      <rPr>
        <sz val="9"/>
        <rFont val="Meiryo UI"/>
        <family val="3"/>
        <charset val="128"/>
      </rPr>
      <t>（補欠除く）</t>
    </r>
    <rPh sb="0" eb="2">
      <t>ダンタイ</t>
    </rPh>
    <rPh sb="8" eb="11">
      <t>ホケツノゾ</t>
    </rPh>
    <phoneticPr fontId="3"/>
  </si>
  <si>
    <t>⑦コンテスト
ありは○</t>
    <phoneticPr fontId="3"/>
  </si>
  <si>
    <t>コンテストと
団体の人数</t>
    <rPh sb="7" eb="9">
      <t>ダンタイ</t>
    </rPh>
    <rPh sb="10" eb="12">
      <t>ニンズウ</t>
    </rPh>
    <phoneticPr fontId="3"/>
  </si>
  <si>
    <t>コンテストあり</t>
    <phoneticPr fontId="3"/>
  </si>
  <si>
    <t>⑦コンテスト
ありは○</t>
    <phoneticPr fontId="3"/>
  </si>
  <si>
    <t>②連盟
ありは○</t>
    <rPh sb="1" eb="3">
      <t>レンメイ</t>
    </rPh>
    <phoneticPr fontId="3"/>
  </si>
  <si>
    <t>連盟あり</t>
    <rPh sb="0" eb="2">
      <t>レンメイ</t>
    </rPh>
    <phoneticPr fontId="5"/>
  </si>
  <si>
    <t>⑤種目（フープ）</t>
    <phoneticPr fontId="3"/>
  </si>
  <si>
    <t>⑥種目（フープ）</t>
    <phoneticPr fontId="3"/>
  </si>
  <si>
    <t>ボールありは○</t>
    <phoneticPr fontId="3"/>
  </si>
  <si>
    <t>フープありは○</t>
    <phoneticPr fontId="3"/>
  </si>
  <si>
    <t>リボンありは○</t>
    <phoneticPr fontId="3"/>
  </si>
  <si>
    <t>小学１年生</t>
    <phoneticPr fontId="3"/>
  </si>
  <si>
    <t>競技ありは○</t>
    <rPh sb="0" eb="2">
      <t>キョウギ</t>
    </rPh>
    <phoneticPr fontId="3"/>
  </si>
  <si>
    <t>小学２年生</t>
    <phoneticPr fontId="3"/>
  </si>
  <si>
    <t>小学３年生</t>
    <phoneticPr fontId="3"/>
  </si>
  <si>
    <t>小学４年生</t>
    <phoneticPr fontId="3"/>
  </si>
  <si>
    <t>小学５年生</t>
    <phoneticPr fontId="3"/>
  </si>
  <si>
    <t>小学６年生</t>
    <phoneticPr fontId="3"/>
  </si>
  <si>
    <t>⑤種目（フープ）</t>
    <phoneticPr fontId="5"/>
  </si>
  <si>
    <t>ボールあり</t>
    <phoneticPr fontId="5"/>
  </si>
  <si>
    <t>⑤種目（ボール）</t>
    <phoneticPr fontId="5"/>
  </si>
  <si>
    <t>フープあり</t>
    <phoneticPr fontId="3"/>
  </si>
  <si>
    <t>⑥種目（リボン）</t>
    <phoneticPr fontId="5"/>
  </si>
  <si>
    <t>⑥種目（フープ）</t>
    <phoneticPr fontId="5"/>
  </si>
  <si>
    <t>リボンあり</t>
    <phoneticPr fontId="5"/>
  </si>
  <si>
    <r>
      <t>コンテスト</t>
    </r>
    <r>
      <rPr>
        <b/>
        <sz val="11"/>
        <rFont val="Meiryo UI"/>
        <family val="3"/>
        <charset val="128"/>
      </rPr>
      <t>男子</t>
    </r>
    <rPh sb="5" eb="7">
      <t>ダンシ</t>
    </rPh>
    <phoneticPr fontId="3"/>
  </si>
  <si>
    <r>
      <t>コンテスト</t>
    </r>
    <r>
      <rPr>
        <b/>
        <sz val="11"/>
        <rFont val="Meiryo UI"/>
        <family val="3"/>
        <charset val="128"/>
      </rPr>
      <t>女子</t>
    </r>
    <rPh sb="5" eb="7">
      <t>ジョシ</t>
    </rPh>
    <phoneticPr fontId="3"/>
  </si>
  <si>
    <t>中学生</t>
    <rPh sb="0" eb="2">
      <t>チュウガク</t>
    </rPh>
    <phoneticPr fontId="3"/>
  </si>
  <si>
    <t>学年</t>
    <rPh sb="0" eb="2">
      <t>ガクネン</t>
    </rPh>
    <phoneticPr fontId="3"/>
  </si>
  <si>
    <t>集団あり</t>
    <rPh sb="0" eb="2">
      <t>シュウダン</t>
    </rPh>
    <phoneticPr fontId="3"/>
  </si>
  <si>
    <t>学年</t>
    <rPh sb="0" eb="2">
      <t>ガクネン</t>
    </rPh>
    <phoneticPr fontId="3"/>
  </si>
  <si>
    <t>人数</t>
    <rPh sb="0" eb="2">
      <t>ニンズウ</t>
    </rPh>
    <phoneticPr fontId="3"/>
  </si>
  <si>
    <t>団体あり</t>
    <rPh sb="0" eb="2">
      <t>ダンタイ</t>
    </rPh>
    <phoneticPr fontId="3"/>
  </si>
  <si>
    <t>男子</t>
    <rPh sb="0" eb="2">
      <t>ダンシ</t>
    </rPh>
    <phoneticPr fontId="3"/>
  </si>
  <si>
    <t>コンテスト</t>
    <phoneticPr fontId="3"/>
  </si>
  <si>
    <t>中学生</t>
    <rPh sb="0" eb="1">
      <t>チュウ</t>
    </rPh>
    <rPh sb="1" eb="3">
      <t>ガクセイ</t>
    </rPh>
    <phoneticPr fontId="3"/>
  </si>
  <si>
    <t>男子(コンテスト)</t>
    <rPh sb="0" eb="2">
      <t>ダンシ</t>
    </rPh>
    <phoneticPr fontId="3"/>
  </si>
  <si>
    <t>×＠400円</t>
    <rPh sb="5" eb="6">
      <t>エン</t>
    </rPh>
    <phoneticPr fontId="3"/>
  </si>
  <si>
    <t>１分３０秒</t>
  </si>
  <si>
    <t>草加ジュニア新体操競技大会　申込書について</t>
    <rPh sb="0" eb="2">
      <t>ソウカ</t>
    </rPh>
    <rPh sb="6" eb="9">
      <t>シンタイソウ</t>
    </rPh>
    <rPh sb="9" eb="11">
      <t>キョウギ</t>
    </rPh>
    <rPh sb="11" eb="13">
      <t>タイカイ</t>
    </rPh>
    <rPh sb="14" eb="17">
      <t>モウシコミショ</t>
    </rPh>
    <phoneticPr fontId="3"/>
  </si>
  <si>
    <t>幼児～高校生</t>
    <rPh sb="0" eb="2">
      <t>ヨウジ</t>
    </rPh>
    <rPh sb="3" eb="6">
      <t>コウコウセイ</t>
    </rPh>
    <phoneticPr fontId="3"/>
  </si>
  <si>
    <t>草加ジュニア新体操競技大会　申込書</t>
    <rPh sb="0" eb="2">
      <t>ソウカ</t>
    </rPh>
    <rPh sb="6" eb="9">
      <t>シンタイソウ</t>
    </rPh>
    <rPh sb="9" eb="11">
      <t>キョウギ</t>
    </rPh>
    <rPh sb="11" eb="13">
      <t>タイカイ</t>
    </rPh>
    <rPh sb="14" eb="17">
      <t>モウシコミショ</t>
    </rPh>
    <phoneticPr fontId="3"/>
  </si>
  <si>
    <t>草加ジュニア新体操競技大会　申込書</t>
    <rPh sb="14" eb="17">
      <t>モウシコミショ</t>
    </rPh>
    <phoneticPr fontId="3"/>
  </si>
  <si>
    <t xml:space="preserve">令和６年度 草加ジュニア新体操競技大会 </t>
    <phoneticPr fontId="3"/>
  </si>
  <si>
    <t>令和７年２月２２日（土）２３日（日）</t>
    <rPh sb="10" eb="11">
      <t>ド</t>
    </rPh>
    <rPh sb="14" eb="15">
      <t>ニチ</t>
    </rPh>
    <rPh sb="16" eb="17">
      <t>ニチ</t>
    </rPh>
    <phoneticPr fontId="3"/>
  </si>
  <si>
    <t>小学４年生～中学３年生</t>
    <phoneticPr fontId="3"/>
  </si>
  <si>
    <t>ユース競技</t>
    <phoneticPr fontId="3"/>
  </si>
  <si>
    <t>中学３年生～高校生</t>
    <rPh sb="6" eb="9">
      <t>コウコウセイ</t>
    </rPh>
    <phoneticPr fontId="3"/>
  </si>
  <si>
    <t>幼児</t>
    <rPh sb="0" eb="2">
      <t>ヨウジ</t>
    </rPh>
    <phoneticPr fontId="3"/>
  </si>
  <si>
    <t>高１</t>
    <rPh sb="0" eb="1">
      <t>コウ</t>
    </rPh>
    <phoneticPr fontId="3"/>
  </si>
  <si>
    <t>高２</t>
    <rPh sb="0" eb="1">
      <t>コウ</t>
    </rPh>
    <phoneticPr fontId="3"/>
  </si>
  <si>
    <t>高３</t>
    <rPh sb="0" eb="1">
      <t>コウ</t>
    </rPh>
    <phoneticPr fontId="3"/>
  </si>
  <si>
    <t>個人種目</t>
    <rPh sb="0" eb="2">
      <t>コジン</t>
    </rPh>
    <rPh sb="2" eb="4">
      <t>シュモク</t>
    </rPh>
    <phoneticPr fontId="3"/>
  </si>
  <si>
    <t>団体種目</t>
    <rPh sb="0" eb="2">
      <t>ダンタイ</t>
    </rPh>
    <rPh sb="2" eb="4">
      <t>シュモク</t>
    </rPh>
    <phoneticPr fontId="3"/>
  </si>
  <si>
    <t>⑧コンテスト（１チーム４名～６名可）</t>
    <phoneticPr fontId="5"/>
  </si>
  <si>
    <t>コンテストの部</t>
    <rPh sb="6" eb="7">
      <t>ブ</t>
    </rPh>
    <phoneticPr fontId="3"/>
  </si>
  <si>
    <t>③中高生</t>
    <rPh sb="1" eb="4">
      <t>チュウコウセイ</t>
    </rPh>
    <phoneticPr fontId="5"/>
  </si>
  <si>
    <t>②幼児</t>
    <rPh sb="1" eb="3">
      <t>ヨウジ</t>
    </rPh>
    <phoneticPr fontId="5"/>
  </si>
  <si>
    <t>②小学生</t>
    <rPh sb="1" eb="4">
      <t>ショウガクセイ</t>
    </rPh>
    <phoneticPr fontId="5"/>
  </si>
  <si>
    <t>学年</t>
    <rPh sb="0" eb="2">
      <t>ガクネン</t>
    </rPh>
    <phoneticPr fontId="5"/>
  </si>
  <si>
    <t>④個人総合</t>
    <rPh sb="1" eb="5">
      <t>コジンソウゴウ</t>
    </rPh>
    <phoneticPr fontId="5"/>
  </si>
  <si>
    <t>ユース競技</t>
    <rPh sb="3" eb="5">
      <t>キョウギ</t>
    </rPh>
    <phoneticPr fontId="3"/>
  </si>
  <si>
    <t>⑤個人総合</t>
    <rPh sb="1" eb="5">
      <t>コジンソウゴウ</t>
    </rPh>
    <phoneticPr fontId="5"/>
  </si>
  <si>
    <t>小学１年生～小学６年生</t>
    <rPh sb="6" eb="8">
      <t>ショウガク</t>
    </rPh>
    <phoneticPr fontId="3"/>
  </si>
  <si>
    <t>①個人</t>
    <rPh sb="1" eb="3">
      <t>コジン</t>
    </rPh>
    <phoneticPr fontId="3"/>
  </si>
  <si>
    <t>①チーム</t>
    <phoneticPr fontId="3"/>
  </si>
  <si>
    <t>①男子個人</t>
    <rPh sb="1" eb="3">
      <t>ダンシ</t>
    </rPh>
    <rPh sb="3" eb="5">
      <t>コジン</t>
    </rPh>
    <phoneticPr fontId="3"/>
  </si>
  <si>
    <t>①男子チーム</t>
    <rPh sb="1" eb="3">
      <t>ダンシ</t>
    </rPh>
    <phoneticPr fontId="3"/>
  </si>
  <si>
    <t>⑥チーム</t>
    <phoneticPr fontId="5"/>
  </si>
  <si>
    <t>⑦チャイルド団体</t>
    <rPh sb="6" eb="8">
      <t>ダンタイ</t>
    </rPh>
    <phoneticPr fontId="5"/>
  </si>
  <si>
    <t>⑧ジュニア団体</t>
    <rPh sb="5" eb="7">
      <t>ダンタイ</t>
    </rPh>
    <phoneticPr fontId="5"/>
  </si>
  <si>
    <t>⑨ユース団体</t>
    <rPh sb="4" eb="6">
      <t>ダンタイ</t>
    </rPh>
    <phoneticPr fontId="5"/>
  </si>
  <si>
    <t>コンテストチーム</t>
    <phoneticPr fontId="3"/>
  </si>
  <si>
    <t>チャイルド団体</t>
    <rPh sb="5" eb="7">
      <t>ダンタイ</t>
    </rPh>
    <phoneticPr fontId="3"/>
  </si>
  <si>
    <t>ジュニア団体</t>
    <rPh sb="4" eb="6">
      <t>ダンタイ</t>
    </rPh>
    <phoneticPr fontId="3"/>
  </si>
  <si>
    <t>ユース団体</t>
    <rPh sb="3" eb="5">
      <t>ダンタイ</t>
    </rPh>
    <phoneticPr fontId="3"/>
  </si>
  <si>
    <t>幼児～小６</t>
    <rPh sb="0" eb="2">
      <t>ヨウジ</t>
    </rPh>
    <rPh sb="3" eb="4">
      <t>ショウ</t>
    </rPh>
    <phoneticPr fontId="3"/>
  </si>
  <si>
    <t>小１～小６</t>
    <rPh sb="0" eb="1">
      <t>ショウ</t>
    </rPh>
    <rPh sb="3" eb="4">
      <t>ショウ</t>
    </rPh>
    <phoneticPr fontId="3"/>
  </si>
  <si>
    <t>小４～中3</t>
    <rPh sb="0" eb="1">
      <t>ショウ</t>
    </rPh>
    <rPh sb="3" eb="4">
      <t>チュウ</t>
    </rPh>
    <phoneticPr fontId="3"/>
  </si>
  <si>
    <t>中３～高校生</t>
    <rPh sb="0" eb="1">
      <t>チュウ</t>
    </rPh>
    <rPh sb="3" eb="6">
      <t>コウコウセイ</t>
    </rPh>
    <phoneticPr fontId="3"/>
  </si>
  <si>
    <t>男子コンテスト個人</t>
    <rPh sb="0" eb="2">
      <t>ダンシ</t>
    </rPh>
    <rPh sb="7" eb="9">
      <t>コジン</t>
    </rPh>
    <phoneticPr fontId="3"/>
  </si>
  <si>
    <t>女子コンテスト幼児・小学生</t>
    <rPh sb="0" eb="2">
      <t>ジョシ</t>
    </rPh>
    <rPh sb="7" eb="9">
      <t>ヨウジ</t>
    </rPh>
    <rPh sb="10" eb="13">
      <t>ショウガクセイ</t>
    </rPh>
    <phoneticPr fontId="3"/>
  </si>
  <si>
    <t>ジュニア個人総合</t>
    <rPh sb="4" eb="6">
      <t>コジン</t>
    </rPh>
    <rPh sb="6" eb="8">
      <t>ソウゴウ</t>
    </rPh>
    <phoneticPr fontId="3"/>
  </si>
  <si>
    <t>ユース個人総合</t>
    <rPh sb="3" eb="7">
      <t>コジンソウゴウ</t>
    </rPh>
    <phoneticPr fontId="3"/>
  </si>
  <si>
    <t>2種目出場選手の数</t>
    <rPh sb="1" eb="3">
      <t>シュモク</t>
    </rPh>
    <rPh sb="3" eb="5">
      <t>シュツジョウ</t>
    </rPh>
    <rPh sb="5" eb="7">
      <t>センシュ</t>
    </rPh>
    <rPh sb="8" eb="9">
      <t>カズ</t>
    </rPh>
    <phoneticPr fontId="3"/>
  </si>
  <si>
    <t>携帯番号※ハイフンあり</t>
    <rPh sb="0" eb="4">
      <t>ケイタイバンゴウ</t>
    </rPh>
    <phoneticPr fontId="3"/>
  </si>
  <si>
    <t>コンテストは１分３０秒以内になります。</t>
    <rPh sb="7" eb="8">
      <t>フン</t>
    </rPh>
    <rPh sb="10" eb="11">
      <t>ビョウ</t>
    </rPh>
    <rPh sb="11" eb="13">
      <t>イナイ</t>
    </rPh>
    <phoneticPr fontId="3"/>
  </si>
  <si>
    <t>大人</t>
    <rPh sb="0" eb="2">
      <t>オトナ</t>
    </rPh>
    <phoneticPr fontId="3"/>
  </si>
  <si>
    <t>氏名</t>
    <rPh sb="0" eb="2">
      <t>シメイ</t>
    </rPh>
    <phoneticPr fontId="3"/>
  </si>
  <si>
    <t>競技役員</t>
    <rPh sb="0" eb="4">
      <t>キョウギヤクイン</t>
    </rPh>
    <phoneticPr fontId="3"/>
  </si>
  <si>
    <t>１５日</t>
    <rPh sb="2" eb="3">
      <t>ニチ</t>
    </rPh>
    <phoneticPr fontId="3"/>
  </si>
  <si>
    <r>
      <t xml:space="preserve">１５日
競技役員
</t>
    </r>
    <r>
      <rPr>
        <sz val="8"/>
        <color rgb="FFFF0000"/>
        <rFont val="Meiryo UI"/>
        <family val="3"/>
        <charset val="128"/>
      </rPr>
      <t>（埼玉県内のみ）</t>
    </r>
    <rPh sb="2" eb="3">
      <t>ニチ</t>
    </rPh>
    <rPh sb="4" eb="8">
      <t>キョウギヤクイン</t>
    </rPh>
    <rPh sb="10" eb="14">
      <t>サイタマケンナイ</t>
    </rPh>
    <phoneticPr fontId="3"/>
  </si>
  <si>
    <t>15日</t>
    <rPh sb="2" eb="3">
      <t>ニチ</t>
    </rPh>
    <phoneticPr fontId="3"/>
  </si>
  <si>
    <t>16日</t>
    <rPh sb="2" eb="3">
      <t>ニチ</t>
    </rPh>
    <phoneticPr fontId="3"/>
  </si>
  <si>
    <t>棄権・選手交代届</t>
    <phoneticPr fontId="5"/>
  </si>
  <si>
    <t>クラブ名</t>
  </si>
  <si>
    <t>団体競技　選手交代届</t>
  </si>
  <si>
    <t>出場部門</t>
  </si>
  <si>
    <t>試技順</t>
  </si>
  <si>
    <t>エントリー選手（正選手名）</t>
  </si>
  <si>
    <t>交代選手（補欠選手名）</t>
  </si>
  <si>
    <t>ふりがな</t>
  </si>
  <si>
    <t>選手名</t>
  </si>
  <si>
    <t>個人・団体　棄　権　届</t>
  </si>
  <si>
    <t>出場種目</t>
  </si>
  <si>
    <t>棄権する者の選手名またはチーム名</t>
  </si>
  <si>
    <t>選手名またはクラブ名</t>
  </si>
  <si>
    <t>※　色がついている部分はダウンリストから選んでください。</t>
  </si>
  <si>
    <t>提出の仕方</t>
  </si>
  <si>
    <t>上記の通り申請いたします。</t>
  </si>
  <si>
    <t>申請日：　　</t>
  </si>
  <si>
    <t>月</t>
  </si>
  <si>
    <t>日</t>
  </si>
  <si>
    <t>監督名：</t>
  </si>
  <si>
    <t>申し込みのメールを送った後、オープンチャットへ連絡をお願いします。</t>
    <rPh sb="0" eb="1">
      <t>モウ</t>
    </rPh>
    <rPh sb="2" eb="3">
      <t>コ</t>
    </rPh>
    <rPh sb="9" eb="10">
      <t>オク</t>
    </rPh>
    <rPh sb="12" eb="13">
      <t>アト</t>
    </rPh>
    <rPh sb="23" eb="25">
      <t>レンラク</t>
    </rPh>
    <rPh sb="27" eb="28">
      <t>ネガ</t>
    </rPh>
    <phoneticPr fontId="3"/>
  </si>
  <si>
    <t>大学生
高校生</t>
    <rPh sb="0" eb="3">
      <t>ダイガクセイ</t>
    </rPh>
    <rPh sb="4" eb="7">
      <t>コウコウセイ</t>
    </rPh>
    <phoneticPr fontId="3"/>
  </si>
  <si>
    <t>※競技役員は大人または大学生・高校生どちらか1名</t>
    <rPh sb="1" eb="5">
      <t>キョウギヤクイン</t>
    </rPh>
    <rPh sb="6" eb="8">
      <t>オトナ</t>
    </rPh>
    <rPh sb="11" eb="14">
      <t>ダイガクセイ</t>
    </rPh>
    <rPh sb="15" eb="18">
      <t>コウコウセイ</t>
    </rPh>
    <rPh sb="23" eb="24">
      <t>メイ</t>
    </rPh>
    <phoneticPr fontId="3"/>
  </si>
  <si>
    <t>連絡事項</t>
    <rPh sb="0" eb="4">
      <t>レンラクジコウ</t>
    </rPh>
    <phoneticPr fontId="3"/>
  </si>
  <si>
    <t>棄権、選手交代が決定した時点でオープンチャットにて報告してください。棄権届は、当日提出してください。
試合当日に決定した場合は、出場する日の朝９時までにオープンチャットに送り、その後受付に棄権届を提出してください。</t>
    <rPh sb="25" eb="27">
      <t>ホウコク</t>
    </rPh>
    <rPh sb="34" eb="37">
      <t>キケントドケ</t>
    </rPh>
    <rPh sb="39" eb="41">
      <t>トウジツ</t>
    </rPh>
    <rPh sb="41" eb="43">
      <t>テイシュツ</t>
    </rPh>
    <rPh sb="94" eb="97">
      <t>キケントドケ</t>
    </rPh>
    <phoneticPr fontId="3"/>
  </si>
  <si>
    <t>⑥コンテストチーム（２名～１０名可）</t>
    <phoneticPr fontId="3"/>
  </si>
  <si>
    <t>⑦チャイルド団体</t>
    <rPh sb="6" eb="8">
      <t>ダンタイ</t>
    </rPh>
    <phoneticPr fontId="3"/>
  </si>
  <si>
    <t>⑧ジュニア団体</t>
    <rPh sb="5" eb="7">
      <t>ダンタイ</t>
    </rPh>
    <phoneticPr fontId="3"/>
  </si>
  <si>
    <t>（種目に〇をしてください）</t>
    <rPh sb="1" eb="3">
      <t>シュモク</t>
    </rPh>
    <phoneticPr fontId="3"/>
  </si>
  <si>
    <r>
      <rPr>
        <sz val="18"/>
        <rFont val="Meiryo UI"/>
        <family val="3"/>
        <charset val="128"/>
      </rPr>
      <t>フープ５</t>
    </r>
    <r>
      <rPr>
        <sz val="14"/>
        <rFont val="Meiryo UI"/>
        <family val="3"/>
        <charset val="128"/>
      </rPr>
      <t>または</t>
    </r>
    <r>
      <rPr>
        <sz val="18"/>
        <rFont val="Meiryo UI"/>
        <family val="3"/>
        <charset val="128"/>
      </rPr>
      <t>リボン５</t>
    </r>
    <phoneticPr fontId="3"/>
  </si>
  <si>
    <t>⑨ユース団体</t>
    <rPh sb="4" eb="6">
      <t>ダンタイ</t>
    </rPh>
    <phoneticPr fontId="3"/>
  </si>
  <si>
    <t>ボール５</t>
    <phoneticPr fontId="3"/>
  </si>
  <si>
    <t>帯同審判・競技役員情報</t>
    <rPh sb="0" eb="2">
      <t>タイドウ</t>
    </rPh>
    <rPh sb="2" eb="4">
      <t>シンパン</t>
    </rPh>
    <rPh sb="5" eb="9">
      <t>キョウギヤクイン</t>
    </rPh>
    <rPh sb="9" eb="11">
      <t>ジョウホウ</t>
    </rPh>
    <phoneticPr fontId="3"/>
  </si>
  <si>
    <t>➁幼児</t>
    <rPh sb="1" eb="3">
      <t>ヨウジ</t>
    </rPh>
    <phoneticPr fontId="3"/>
  </si>
  <si>
    <t>②小学生</t>
    <phoneticPr fontId="3"/>
  </si>
  <si>
    <t>幼児</t>
    <phoneticPr fontId="3"/>
  </si>
  <si>
    <t>令和８年１１月１４日（土）、１５日（日）　エネクルスポーツアリーナSOKA</t>
    <rPh sb="11" eb="12">
      <t>ド</t>
    </rPh>
    <rPh sb="16" eb="17">
      <t>ニチ</t>
    </rPh>
    <rPh sb="18" eb="19">
      <t>ニチ</t>
    </rPh>
    <phoneticPr fontId="3"/>
  </si>
  <si>
    <t>令和８年１１月１４日（土）、１５日（日）</t>
    <rPh sb="11" eb="12">
      <t>ド</t>
    </rPh>
    <rPh sb="16" eb="17">
      <t>ニチ</t>
    </rPh>
    <rPh sb="18" eb="19">
      <t>ニチ</t>
    </rPh>
    <phoneticPr fontId="3"/>
  </si>
  <si>
    <r>
      <t xml:space="preserve">１４日
競技役員
</t>
    </r>
    <r>
      <rPr>
        <sz val="8"/>
        <color rgb="FFFF0000"/>
        <rFont val="Meiryo UI"/>
        <family val="3"/>
        <charset val="128"/>
      </rPr>
      <t>（埼玉県内のみ）</t>
    </r>
    <rPh sb="2" eb="3">
      <t>ニチ</t>
    </rPh>
    <rPh sb="4" eb="8">
      <t>キョウギヤクイン</t>
    </rPh>
    <rPh sb="10" eb="14">
      <t>サイタマケンナイ</t>
    </rPh>
    <phoneticPr fontId="3"/>
  </si>
  <si>
    <t>１４日</t>
    <rPh sb="2" eb="3">
      <t>ニチ</t>
    </rPh>
    <phoneticPr fontId="3"/>
  </si>
  <si>
    <t xml:space="preserve">令和８年度 草加ジュニア新体操競技大会 </t>
    <rPh sb="0" eb="2">
      <t>レイワ</t>
    </rPh>
    <rPh sb="3" eb="5">
      <t>ネンド</t>
    </rPh>
    <rPh sb="6" eb="8">
      <t>ソウカ</t>
    </rPh>
    <rPh sb="12" eb="15">
      <t>シンタイソウ</t>
    </rPh>
    <rPh sb="15" eb="17">
      <t>キョウギ</t>
    </rPh>
    <rPh sb="17" eb="19">
      <t>タイカイ</t>
    </rPh>
    <phoneticPr fontId="3"/>
  </si>
  <si>
    <t>令和８年度 草加ジュニア新体操競技大会</t>
    <rPh sb="6" eb="8">
      <t>ソウカ</t>
    </rPh>
    <rPh sb="12" eb="15">
      <t>シンタイソウ</t>
    </rPh>
    <rPh sb="15" eb="17">
      <t>キョウギ</t>
    </rPh>
    <rPh sb="17" eb="19">
      <t>タイカイ</t>
    </rPh>
    <phoneticPr fontId="3"/>
  </si>
  <si>
    <t>第３７回草加ジュニア新体操競技大会</t>
    <rPh sb="4" eb="6">
      <t>ソウカ</t>
    </rPh>
    <rPh sb="13" eb="17">
      <t>キョウギタイカイ</t>
    </rPh>
    <phoneticPr fontId="3"/>
  </si>
  <si>
    <t>令和８年　</t>
    <phoneticPr fontId="3"/>
  </si>
  <si>
    <t>×＠500円</t>
    <rPh sb="5" eb="6">
      <t>エン</t>
    </rPh>
    <phoneticPr fontId="3"/>
  </si>
  <si>
    <t>フリガナ</t>
    <phoneticPr fontId="3"/>
  </si>
  <si>
    <t>⑤個人総合ボール・クラブ</t>
    <rPh sb="1" eb="5">
      <t>コジンソウゴウ</t>
    </rPh>
    <phoneticPr fontId="3"/>
  </si>
  <si>
    <t>中学生</t>
    <rPh sb="0" eb="3">
      <t>チュウガクセイ</t>
    </rPh>
    <phoneticPr fontId="3"/>
  </si>
  <si>
    <t>ボールまたはクラブ</t>
    <phoneticPr fontId="3"/>
  </si>
  <si>
    <t>⑥個人総合ボール・クラブ</t>
    <rPh sb="1" eb="5">
      <t>コジンソウゴウ</t>
    </rPh>
    <phoneticPr fontId="3"/>
  </si>
  <si>
    <t>➂中学生種目別ボールまたはクラブ</t>
    <rPh sb="1" eb="4">
      <t>チュウガクセイ</t>
    </rPh>
    <rPh sb="4" eb="7">
      <t>シュモクベツ</t>
    </rPh>
    <phoneticPr fontId="3"/>
  </si>
  <si>
    <t>➃ユース種目別ボールまたはクラブ</t>
    <rPh sb="4" eb="7">
      <t>シュモクベツ</t>
    </rPh>
    <phoneticPr fontId="3"/>
  </si>
  <si>
    <t>中学生種目別</t>
    <rPh sb="0" eb="3">
      <t>チュウガクセイ</t>
    </rPh>
    <rPh sb="3" eb="6">
      <t>シュモクベツ</t>
    </rPh>
    <phoneticPr fontId="3"/>
  </si>
  <si>
    <t>ユース種目別</t>
    <rPh sb="3" eb="6">
      <t>シュモクベツ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</si>
</sst>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Meiryo UI"/>
      <family val="3"/>
      <charset val="128"/>
    </font>
    <font>
      <b/>
      <sz val="16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6"/>
      <name val="Meiryo UI"/>
      <family val="3"/>
      <charset val="128"/>
    </font>
    <font>
      <sz val="14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20"/>
      <name val="Meiryo UI"/>
      <family val="3"/>
      <charset val="128"/>
    </font>
    <font>
      <sz val="11"/>
      <color theme="0"/>
      <name val="Meiryo UI"/>
      <family val="3"/>
      <charset val="128"/>
    </font>
    <font>
      <sz val="14"/>
      <color theme="1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11"/>
      <color theme="0" tint="-0.249977111117893"/>
      <name val="Meiryo UI"/>
      <family val="3"/>
      <charset val="128"/>
    </font>
    <font>
      <sz val="8"/>
      <name val="Meiryo UI"/>
      <family val="3"/>
      <charset val="128"/>
    </font>
    <font>
      <b/>
      <sz val="18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b/>
      <sz val="14"/>
      <name val="Meiryo UI"/>
      <family val="3"/>
      <charset val="128"/>
    </font>
    <font>
      <sz val="11"/>
      <color theme="0" tint="-0.14999847407452621"/>
      <name val="Meiryo UI"/>
      <family val="3"/>
      <charset val="128"/>
    </font>
    <font>
      <b/>
      <sz val="11"/>
      <name val="Meiryo UI"/>
      <family val="3"/>
      <charset val="128"/>
    </font>
    <font>
      <sz val="9"/>
      <color rgb="FFFF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8"/>
      <color rgb="FFFF0000"/>
      <name val="Meiryo UI"/>
      <family val="3"/>
      <charset val="128"/>
    </font>
    <font>
      <sz val="11"/>
      <name val="游ゴシック"/>
      <family val="3"/>
      <charset val="128"/>
      <scheme val="minor"/>
    </font>
    <font>
      <sz val="18"/>
      <name val="HGPｺﾞｼｯｸE"/>
      <family val="3"/>
      <charset val="128"/>
    </font>
    <font>
      <sz val="14"/>
      <name val="HGPｺﾞｼｯｸE"/>
      <family val="3"/>
      <charset val="128"/>
    </font>
    <font>
      <sz val="11"/>
      <name val="HGPｺﾞｼｯｸE"/>
      <family val="3"/>
      <charset val="128"/>
    </font>
    <font>
      <sz val="24"/>
      <name val="HGPｺﾞｼｯｸE"/>
      <family val="3"/>
      <charset val="128"/>
    </font>
    <font>
      <sz val="11"/>
      <name val="游ゴシック"/>
      <family val="3"/>
      <charset val="128"/>
    </font>
    <font>
      <sz val="12"/>
      <name val="HGPｺﾞｼｯｸE"/>
      <family val="3"/>
      <charset val="128"/>
    </font>
    <font>
      <sz val="16"/>
      <name val="HGPｺﾞｼｯｸE"/>
      <family val="3"/>
      <charset val="128"/>
    </font>
    <font>
      <sz val="10"/>
      <name val="HGPｺﾞｼｯｸE"/>
      <family val="3"/>
      <charset val="128"/>
    </font>
    <font>
      <sz val="16"/>
      <name val="HG正楷書体-PRO"/>
      <family val="4"/>
      <charset val="128"/>
    </font>
    <font>
      <sz val="11"/>
      <name val="HGS明朝E"/>
      <family val="1"/>
      <charset val="128"/>
    </font>
    <font>
      <sz val="11"/>
      <name val="HG正楷書体-PRO"/>
      <family val="4"/>
      <charset val="128"/>
    </font>
    <font>
      <sz val="14"/>
      <name val="HG正楷書体-PRO"/>
      <family val="4"/>
      <charset val="128"/>
    </font>
    <font>
      <sz val="14"/>
      <name val="HGS明朝E"/>
      <family val="1"/>
      <charset val="128"/>
    </font>
    <font>
      <sz val="14"/>
      <name val="游ゴシック"/>
      <family val="3"/>
      <charset val="128"/>
    </font>
    <font>
      <sz val="14"/>
      <name val="游ゴシック"/>
      <family val="3"/>
      <charset val="128"/>
      <scheme val="minor"/>
    </font>
    <font>
      <sz val="18"/>
      <name val="Meiryo UI"/>
      <family val="3"/>
      <charset val="128"/>
    </font>
    <font>
      <sz val="22"/>
      <name val="Meiryo UI"/>
      <family val="3"/>
      <charset val="128"/>
    </font>
    <font>
      <sz val="24"/>
      <name val="Meiryo UI"/>
      <family val="3"/>
      <charset val="128"/>
    </font>
    <font>
      <sz val="9"/>
      <name val="BIZ UD明朝 Medium"/>
      <family val="1"/>
      <charset val="128"/>
    </font>
    <font>
      <sz val="11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EF2CB"/>
        <bgColor rgb="FFFEF2CB"/>
      </patternFill>
    </fill>
  </fills>
  <borders count="1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dotted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dotted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/>
      <top style="medium">
        <color rgb="FF000000"/>
      </top>
      <bottom/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/>
      <top/>
      <bottom style="medium">
        <color rgb="FF000000"/>
      </bottom>
      <diagonal/>
    </border>
  </borders>
  <cellStyleXfs count="6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/>
  </cellStyleXfs>
  <cellXfs count="562">
    <xf numFmtId="0" fontId="0" fillId="0" borderId="0" xfId="0"/>
    <xf numFmtId="0" fontId="6" fillId="0" borderId="0" xfId="0" applyFont="1" applyAlignment="1">
      <alignment vertical="center"/>
    </xf>
    <xf numFmtId="0" fontId="6" fillId="0" borderId="0" xfId="1" applyFont="1">
      <alignment vertical="center"/>
    </xf>
    <xf numFmtId="0" fontId="9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1" xfId="0" applyFont="1" applyBorder="1" applyAlignment="1">
      <alignment horizontal="right" vertical="center"/>
    </xf>
    <xf numFmtId="0" fontId="12" fillId="0" borderId="11" xfId="1" applyFont="1" applyBorder="1" applyAlignment="1">
      <alignment horizontal="center" vertical="center"/>
    </xf>
    <xf numFmtId="0" fontId="12" fillId="0" borderId="11" xfId="1" applyFont="1" applyBorder="1" applyAlignment="1">
      <alignment horizontal="left" vertical="center"/>
    </xf>
    <xf numFmtId="0" fontId="12" fillId="0" borderId="0" xfId="1" applyFont="1">
      <alignment vertical="center"/>
    </xf>
    <xf numFmtId="0" fontId="12" fillId="0" borderId="0" xfId="0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4" xfId="1" applyFont="1" applyBorder="1">
      <alignment vertical="center"/>
    </xf>
    <xf numFmtId="0" fontId="16" fillId="0" borderId="0" xfId="0" applyFont="1" applyAlignment="1">
      <alignment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16" xfId="0" applyFont="1" applyBorder="1" applyAlignment="1">
      <alignment vertical="center"/>
    </xf>
    <xf numFmtId="0" fontId="6" fillId="0" borderId="0" xfId="0" applyFont="1" applyAlignment="1">
      <alignment vertical="center" shrinkToFit="1"/>
    </xf>
    <xf numFmtId="0" fontId="2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6" xfId="1" applyFont="1" applyBorder="1" applyAlignment="1" applyProtection="1">
      <alignment horizontal="center" vertical="center"/>
      <protection locked="0"/>
    </xf>
    <xf numFmtId="0" fontId="8" fillId="0" borderId="6" xfId="1" applyFont="1" applyBorder="1" applyAlignment="1">
      <alignment horizontal="center" vertical="center"/>
    </xf>
    <xf numFmtId="0" fontId="21" fillId="0" borderId="6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20" fillId="0" borderId="0" xfId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" xfId="0" applyFont="1" applyBorder="1" applyAlignment="1">
      <alignment vertical="center" shrinkToFit="1"/>
    </xf>
    <xf numFmtId="0" fontId="19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12" fillId="0" borderId="0" xfId="0" applyFont="1" applyAlignment="1" applyProtection="1">
      <alignment horizontal="right" vertical="center" shrinkToFit="1"/>
      <protection locked="0"/>
    </xf>
    <xf numFmtId="0" fontId="8" fillId="0" borderId="0" xfId="0" applyFont="1" applyAlignment="1" applyProtection="1">
      <alignment horizontal="left" vertical="center" indent="1" shrinkToFit="1"/>
      <protection locked="0"/>
    </xf>
    <xf numFmtId="0" fontId="6" fillId="0" borderId="7" xfId="0" applyFont="1" applyBorder="1" applyAlignment="1">
      <alignment horizontal="center" vertical="center" wrapText="1"/>
    </xf>
    <xf numFmtId="38" fontId="13" fillId="0" borderId="0" xfId="0" applyNumberFormat="1" applyFont="1" applyAlignment="1">
      <alignment vertical="center"/>
    </xf>
    <xf numFmtId="0" fontId="32" fillId="0" borderId="0" xfId="5" applyFont="1" applyAlignment="1">
      <alignment horizontal="center" vertical="center"/>
    </xf>
    <xf numFmtId="0" fontId="31" fillId="0" borderId="0" xfId="5" applyAlignment="1">
      <alignment vertical="center"/>
    </xf>
    <xf numFmtId="0" fontId="33" fillId="0" borderId="0" xfId="5" applyFont="1" applyAlignment="1">
      <alignment horizontal="center" vertical="center"/>
    </xf>
    <xf numFmtId="0" fontId="34" fillId="0" borderId="0" xfId="5" applyFont="1" applyAlignment="1">
      <alignment vertical="center"/>
    </xf>
    <xf numFmtId="0" fontId="36" fillId="0" borderId="0" xfId="5" applyFont="1" applyAlignment="1">
      <alignment vertical="center"/>
    </xf>
    <xf numFmtId="0" fontId="37" fillId="0" borderId="0" xfId="5" applyFont="1" applyAlignment="1">
      <alignment horizontal="center" vertical="center"/>
    </xf>
    <xf numFmtId="0" fontId="34" fillId="0" borderId="0" xfId="5" applyFont="1" applyAlignment="1">
      <alignment horizontal="center" vertical="center"/>
    </xf>
    <xf numFmtId="0" fontId="38" fillId="0" borderId="0" xfId="5" applyFont="1" applyAlignment="1">
      <alignment horizontal="center" vertical="center"/>
    </xf>
    <xf numFmtId="0" fontId="39" fillId="0" borderId="0" xfId="5" applyFont="1" applyAlignment="1">
      <alignment horizontal="center" vertical="center" wrapText="1"/>
    </xf>
    <xf numFmtId="0" fontId="34" fillId="0" borderId="0" xfId="5" applyFont="1" applyAlignment="1">
      <alignment vertical="top"/>
    </xf>
    <xf numFmtId="0" fontId="41" fillId="0" borderId="0" xfId="5" applyFont="1" applyAlignment="1">
      <alignment vertical="center"/>
    </xf>
    <xf numFmtId="0" fontId="42" fillId="0" borderId="0" xfId="5" applyFont="1" applyAlignment="1">
      <alignment vertical="center"/>
    </xf>
    <xf numFmtId="0" fontId="43" fillId="0" borderId="0" xfId="5" applyFont="1" applyAlignment="1">
      <alignment vertical="center"/>
    </xf>
    <xf numFmtId="0" fontId="44" fillId="0" borderId="0" xfId="5" applyFont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11" xfId="1" applyFont="1" applyBorder="1">
      <alignment vertical="center"/>
    </xf>
    <xf numFmtId="0" fontId="47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48" fillId="0" borderId="11" xfId="0" applyFont="1" applyBorder="1" applyAlignment="1">
      <alignment vertical="center"/>
    </xf>
    <xf numFmtId="0" fontId="49" fillId="0" borderId="11" xfId="0" applyFont="1" applyBorder="1" applyAlignment="1">
      <alignment vertical="center"/>
    </xf>
    <xf numFmtId="0" fontId="8" fillId="0" borderId="5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34" xfId="0" applyFont="1" applyBorder="1" applyAlignment="1" applyProtection="1">
      <alignment horizontal="left" vertical="center" indent="1" shrinkToFit="1"/>
      <protection locked="0"/>
    </xf>
    <xf numFmtId="0" fontId="8" fillId="0" borderId="7" xfId="0" applyFont="1" applyBorder="1" applyAlignment="1" applyProtection="1">
      <alignment horizontal="left" vertical="center" indent="1" shrinkToFit="1"/>
      <protection locked="0"/>
    </xf>
    <xf numFmtId="0" fontId="8" fillId="0" borderId="35" xfId="0" applyFont="1" applyBorder="1" applyAlignment="1" applyProtection="1">
      <alignment horizontal="left" vertical="center" indent="1" shrinkToFit="1"/>
      <protection locked="0"/>
    </xf>
    <xf numFmtId="0" fontId="8" fillId="0" borderId="1" xfId="0" applyFont="1" applyBorder="1" applyAlignment="1">
      <alignment horizontal="center" vertical="center"/>
    </xf>
    <xf numFmtId="38" fontId="8" fillId="0" borderId="15" xfId="2" applyFont="1" applyBorder="1" applyAlignment="1">
      <alignment vertical="center"/>
    </xf>
    <xf numFmtId="38" fontId="8" fillId="0" borderId="0" xfId="2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8" fillId="0" borderId="36" xfId="0" applyFont="1" applyBorder="1" applyAlignment="1" applyProtection="1">
      <alignment horizontal="left" vertical="center" indent="1" shrinkToFit="1"/>
      <protection locked="0"/>
    </xf>
    <xf numFmtId="0" fontId="8" fillId="0" borderId="37" xfId="0" applyFont="1" applyBorder="1" applyAlignment="1" applyProtection="1">
      <alignment horizontal="left" vertical="center" indent="1" shrinkToFit="1"/>
      <protection locked="0"/>
    </xf>
    <xf numFmtId="0" fontId="8" fillId="0" borderId="38" xfId="0" applyFont="1" applyBorder="1" applyAlignment="1" applyProtection="1">
      <alignment horizontal="left" vertical="center" indent="1" shrinkToFit="1"/>
      <protection locked="0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 wrapText="1" shrinkToFit="1"/>
    </xf>
    <xf numFmtId="0" fontId="8" fillId="0" borderId="0" xfId="1" applyFont="1" applyAlignment="1">
      <alignment horizontal="center" vertical="center" wrapText="1" shrinkToFit="1"/>
    </xf>
    <xf numFmtId="0" fontId="8" fillId="0" borderId="8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45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vertical="center" shrinkToFit="1"/>
      <protection locked="0"/>
    </xf>
    <xf numFmtId="0" fontId="8" fillId="2" borderId="4" xfId="0" applyFont="1" applyFill="1" applyBorder="1" applyAlignment="1">
      <alignment horizontal="center" vertical="center" shrinkToFit="1"/>
    </xf>
    <xf numFmtId="0" fontId="8" fillId="2" borderId="46" xfId="0" applyFont="1" applyFill="1" applyBorder="1" applyAlignment="1">
      <alignment horizontal="center" vertical="center" shrinkToFit="1"/>
    </xf>
    <xf numFmtId="0" fontId="8" fillId="0" borderId="52" xfId="0" applyFont="1" applyBorder="1" applyAlignment="1" applyProtection="1">
      <alignment horizontal="left" vertical="center" wrapText="1" indent="1" shrinkToFit="1"/>
      <protection locked="0"/>
    </xf>
    <xf numFmtId="0" fontId="8" fillId="0" borderId="11" xfId="0" applyFont="1" applyBorder="1" applyAlignment="1" applyProtection="1">
      <alignment horizontal="left" vertical="center" indent="1" shrinkToFit="1"/>
      <protection locked="0"/>
    </xf>
    <xf numFmtId="0" fontId="8" fillId="0" borderId="66" xfId="0" applyFont="1" applyBorder="1" applyAlignment="1" applyProtection="1">
      <alignment horizontal="left" vertical="center" indent="1" shrinkToFit="1"/>
      <protection locked="0"/>
    </xf>
    <xf numFmtId="0" fontId="8" fillId="0" borderId="31" xfId="0" applyFont="1" applyBorder="1" applyAlignment="1" applyProtection="1">
      <alignment horizontal="left" vertical="center" indent="1" shrinkToFit="1"/>
      <protection locked="0"/>
    </xf>
    <xf numFmtId="0" fontId="8" fillId="0" borderId="32" xfId="0" applyFont="1" applyBorder="1" applyAlignment="1" applyProtection="1">
      <alignment horizontal="left" vertical="center" indent="1" shrinkToFit="1"/>
      <protection locked="0"/>
    </xf>
    <xf numFmtId="0" fontId="8" fillId="0" borderId="33" xfId="0" applyFont="1" applyBorder="1" applyAlignment="1" applyProtection="1">
      <alignment horizontal="left" vertical="center" indent="1" shrinkToFit="1"/>
      <protection locked="0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72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23" fillId="0" borderId="71" xfId="0" applyFont="1" applyBorder="1" applyAlignment="1">
      <alignment vertical="center"/>
    </xf>
    <xf numFmtId="0" fontId="23" fillId="0" borderId="72" xfId="0" applyFont="1" applyBorder="1" applyAlignment="1">
      <alignment vertical="center"/>
    </xf>
    <xf numFmtId="0" fontId="11" fillId="0" borderId="71" xfId="0" applyFont="1" applyBorder="1" applyAlignment="1">
      <alignment horizontal="center" vertical="center"/>
    </xf>
    <xf numFmtId="38" fontId="8" fillId="0" borderId="4" xfId="2" applyFont="1" applyBorder="1" applyAlignment="1">
      <alignment vertical="center"/>
    </xf>
    <xf numFmtId="0" fontId="24" fillId="0" borderId="10" xfId="0" applyFont="1" applyBorder="1" applyAlignment="1" applyProtection="1">
      <alignment vertical="center"/>
      <protection locked="0"/>
    </xf>
    <xf numFmtId="0" fontId="24" fillId="0" borderId="11" xfId="0" applyFont="1" applyBorder="1" applyAlignment="1" applyProtection="1">
      <alignment vertical="center"/>
      <protection locked="0"/>
    </xf>
    <xf numFmtId="0" fontId="8" fillId="0" borderId="14" xfId="0" applyFont="1" applyBorder="1" applyAlignment="1">
      <alignment horizontal="center" vertical="center"/>
    </xf>
    <xf numFmtId="38" fontId="8" fillId="0" borderId="10" xfId="2" applyFont="1" applyBorder="1" applyAlignment="1">
      <alignment vertical="center"/>
    </xf>
    <xf numFmtId="38" fontId="8" fillId="0" borderId="11" xfId="2" applyFont="1" applyBorder="1" applyAlignment="1">
      <alignment vertical="center"/>
    </xf>
    <xf numFmtId="38" fontId="13" fillId="0" borderId="10" xfId="0" applyNumberFormat="1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38" fontId="22" fillId="0" borderId="71" xfId="0" applyNumberFormat="1" applyFont="1" applyBorder="1" applyAlignment="1">
      <alignment vertical="center" shrinkToFit="1"/>
    </xf>
    <xf numFmtId="0" fontId="22" fillId="0" borderId="72" xfId="0" applyFont="1" applyBorder="1" applyAlignment="1">
      <alignment vertical="center" shrinkToFit="1"/>
    </xf>
    <xf numFmtId="0" fontId="12" fillId="0" borderId="71" xfId="0" applyFont="1" applyBorder="1" applyAlignment="1">
      <alignment horizontal="center" vertical="center"/>
    </xf>
    <xf numFmtId="0" fontId="12" fillId="0" borderId="72" xfId="0" applyFont="1" applyBorder="1" applyAlignment="1">
      <alignment horizontal="center" vertical="center"/>
    </xf>
    <xf numFmtId="0" fontId="12" fillId="0" borderId="73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12" fillId="0" borderId="31" xfId="0" applyFont="1" applyBorder="1" applyAlignment="1" applyProtection="1">
      <alignment horizontal="right" vertical="center" shrinkToFit="1"/>
      <protection locked="0"/>
    </xf>
    <xf numFmtId="0" fontId="12" fillId="0" borderId="32" xfId="0" applyFont="1" applyBorder="1" applyAlignment="1" applyProtection="1">
      <alignment horizontal="right" vertical="center" shrinkToFit="1"/>
      <protection locked="0"/>
    </xf>
    <xf numFmtId="0" fontId="8" fillId="0" borderId="40" xfId="0" applyFont="1" applyBorder="1" applyAlignment="1" applyProtection="1">
      <alignment horizontal="left" vertical="center" indent="1" shrinkToFit="1"/>
      <protection locked="0"/>
    </xf>
    <xf numFmtId="0" fontId="12" fillId="0" borderId="36" xfId="0" applyFont="1" applyBorder="1" applyAlignment="1" applyProtection="1">
      <alignment horizontal="right" vertical="center" shrinkToFit="1"/>
      <protection locked="0"/>
    </xf>
    <xf numFmtId="0" fontId="12" fillId="0" borderId="37" xfId="0" applyFont="1" applyBorder="1" applyAlignment="1" applyProtection="1">
      <alignment horizontal="right" vertical="center" shrinkToFit="1"/>
      <protection locked="0"/>
    </xf>
    <xf numFmtId="0" fontId="8" fillId="0" borderId="42" xfId="0" applyFont="1" applyBorder="1" applyAlignment="1" applyProtection="1">
      <alignment horizontal="left" vertical="center" indent="1" shrinkToFit="1"/>
      <protection locked="0"/>
    </xf>
    <xf numFmtId="0" fontId="8" fillId="0" borderId="5" xfId="1" applyFont="1" applyBorder="1" applyAlignment="1" applyProtection="1">
      <alignment horizontal="center" vertical="center"/>
      <protection locked="0"/>
    </xf>
    <xf numFmtId="0" fontId="8" fillId="0" borderId="7" xfId="1" applyFont="1" applyBorder="1" applyAlignment="1" applyProtection="1">
      <alignment horizontal="center" vertical="center"/>
      <protection locked="0"/>
    </xf>
    <xf numFmtId="0" fontId="8" fillId="0" borderId="2" xfId="1" applyFont="1" applyBorder="1" applyAlignment="1" applyProtection="1">
      <alignment horizontal="center" vertical="center"/>
      <protection locked="0"/>
    </xf>
    <xf numFmtId="0" fontId="8" fillId="0" borderId="35" xfId="1" applyFont="1" applyBorder="1" applyAlignment="1" applyProtection="1">
      <alignment horizontal="center" vertical="center"/>
      <protection locked="0"/>
    </xf>
    <xf numFmtId="0" fontId="8" fillId="0" borderId="42" xfId="1" applyFont="1" applyBorder="1" applyAlignment="1" applyProtection="1">
      <alignment horizontal="center" vertical="center"/>
      <protection locked="0"/>
    </xf>
    <xf numFmtId="0" fontId="8" fillId="0" borderId="37" xfId="1" applyFont="1" applyBorder="1" applyAlignment="1" applyProtection="1">
      <alignment horizontal="center" vertical="center"/>
      <protection locked="0"/>
    </xf>
    <xf numFmtId="0" fontId="8" fillId="0" borderId="41" xfId="1" applyFont="1" applyBorder="1" applyAlignment="1" applyProtection="1">
      <alignment horizontal="center" vertical="center"/>
      <protection locked="0"/>
    </xf>
    <xf numFmtId="0" fontId="8" fillId="0" borderId="38" xfId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top" wrapText="1"/>
    </xf>
    <xf numFmtId="0" fontId="8" fillId="0" borderId="40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33" xfId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indent="1" shrinkToFit="1"/>
    </xf>
    <xf numFmtId="0" fontId="8" fillId="0" borderId="7" xfId="0" applyFont="1" applyBorder="1" applyAlignment="1">
      <alignment horizontal="left" vertical="center" indent="1" shrinkToFit="1"/>
    </xf>
    <xf numFmtId="0" fontId="8" fillId="0" borderId="2" xfId="0" applyFont="1" applyBorder="1" applyAlignment="1">
      <alignment horizontal="left" vertical="center" indent="1" shrinkToFit="1"/>
    </xf>
    <xf numFmtId="0" fontId="12" fillId="0" borderId="0" xfId="0" applyFont="1" applyAlignment="1">
      <alignment horizontal="center" vertical="center"/>
    </xf>
    <xf numFmtId="0" fontId="6" fillId="0" borderId="0" xfId="0" applyFont="1"/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8" fillId="0" borderId="42" xfId="0" applyFont="1" applyBorder="1" applyAlignment="1" applyProtection="1">
      <alignment horizontal="center" vertical="center" shrinkToFit="1"/>
      <protection locked="0"/>
    </xf>
    <xf numFmtId="0" fontId="8" fillId="0" borderId="37" xfId="0" applyFont="1" applyBorder="1" applyAlignment="1" applyProtection="1">
      <alignment horizontal="center" vertical="center" shrinkToFit="1"/>
      <protection locked="0"/>
    </xf>
    <xf numFmtId="0" fontId="8" fillId="0" borderId="38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center" vertical="center"/>
    </xf>
    <xf numFmtId="0" fontId="8" fillId="0" borderId="40" xfId="0" applyFont="1" applyBorder="1" applyAlignment="1" applyProtection="1">
      <alignment horizontal="center" vertical="center" shrinkToFit="1"/>
      <protection locked="0"/>
    </xf>
    <xf numFmtId="0" fontId="8" fillId="0" borderId="32" xfId="0" applyFont="1" applyBorder="1" applyAlignment="1" applyProtection="1">
      <alignment horizontal="center" vertical="center" shrinkToFit="1"/>
      <protection locked="0"/>
    </xf>
    <xf numFmtId="0" fontId="8" fillId="0" borderId="39" xfId="0" applyFont="1" applyBorder="1" applyAlignment="1" applyProtection="1">
      <alignment horizontal="center" vertical="center" shrinkToFit="1"/>
      <protection locked="0"/>
    </xf>
    <xf numFmtId="0" fontId="8" fillId="0" borderId="3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>
      <alignment horizontal="center" vertical="center"/>
    </xf>
    <xf numFmtId="0" fontId="20" fillId="0" borderId="16" xfId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 shrinkToFit="1"/>
    </xf>
    <xf numFmtId="0" fontId="12" fillId="0" borderId="6" xfId="1" applyFont="1" applyBorder="1" applyAlignment="1">
      <alignment horizontal="center" vertical="center"/>
    </xf>
    <xf numFmtId="0" fontId="13" fillId="0" borderId="0" xfId="1" applyFont="1">
      <alignment vertical="center"/>
    </xf>
    <xf numFmtId="0" fontId="13" fillId="0" borderId="0" xfId="1" applyFont="1" applyAlignment="1">
      <alignment horizontal="left" vertical="center"/>
    </xf>
    <xf numFmtId="0" fontId="13" fillId="0" borderId="5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11" xfId="1" applyFont="1" applyBorder="1">
      <alignment vertical="center"/>
    </xf>
    <xf numFmtId="0" fontId="6" fillId="0" borderId="1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6" fillId="0" borderId="14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6" fillId="0" borderId="37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8" fillId="0" borderId="5" xfId="0" applyFont="1" applyBorder="1" applyAlignment="1" applyProtection="1">
      <alignment horizontal="center" vertical="center" shrinkToFit="1"/>
      <protection locked="0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0" fontId="8" fillId="0" borderId="35" xfId="0" applyFont="1" applyBorder="1" applyAlignment="1" applyProtection="1">
      <alignment horizontal="center" vertical="center" shrinkToFit="1"/>
      <protection locked="0"/>
    </xf>
    <xf numFmtId="0" fontId="8" fillId="0" borderId="34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 shrinkToFit="1"/>
      <protection locked="0"/>
    </xf>
    <xf numFmtId="0" fontId="8" fillId="0" borderId="40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 shrinkToFit="1"/>
      <protection locked="0"/>
    </xf>
    <xf numFmtId="0" fontId="8" fillId="0" borderId="41" xfId="0" applyFont="1" applyBorder="1" applyAlignment="1" applyProtection="1">
      <alignment horizontal="center" vertical="center" shrinkToFit="1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18" fillId="0" borderId="42" xfId="1" applyFont="1" applyBorder="1" applyAlignment="1">
      <alignment horizontal="center" vertical="center" wrapText="1"/>
    </xf>
    <xf numFmtId="0" fontId="18" fillId="0" borderId="37" xfId="1" applyFont="1" applyBorder="1" applyAlignment="1">
      <alignment horizontal="center" vertical="center"/>
    </xf>
    <xf numFmtId="0" fontId="18" fillId="0" borderId="41" xfId="1" applyFont="1" applyBorder="1" applyAlignment="1">
      <alignment horizontal="center" vertical="center"/>
    </xf>
    <xf numFmtId="0" fontId="8" fillId="0" borderId="23" xfId="0" applyFont="1" applyBorder="1" applyAlignment="1" applyProtection="1">
      <alignment horizontal="center" vertical="center" shrinkToFit="1"/>
      <protection locked="0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 shrinkToFit="1"/>
      <protection locked="0"/>
    </xf>
    <xf numFmtId="0" fontId="8" fillId="0" borderId="29" xfId="0" applyFont="1" applyBorder="1" applyAlignment="1" applyProtection="1">
      <alignment horizontal="center" vertical="center" shrinkToFit="1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43" fillId="0" borderId="0" xfId="5" applyFont="1" applyAlignment="1">
      <alignment horizontal="center" vertical="center"/>
    </xf>
    <xf numFmtId="0" fontId="31" fillId="0" borderId="0" xfId="5" applyAlignment="1">
      <alignment vertical="center"/>
    </xf>
    <xf numFmtId="0" fontId="43" fillId="0" borderId="0" xfId="5" applyFont="1" applyAlignment="1">
      <alignment horizontal="left" vertical="center"/>
    </xf>
    <xf numFmtId="0" fontId="38" fillId="0" borderId="114" xfId="5" applyFont="1" applyBorder="1" applyAlignment="1">
      <alignment horizontal="center" vertical="center"/>
    </xf>
    <xf numFmtId="0" fontId="38" fillId="0" borderId="0" xfId="5" applyFont="1" applyAlignment="1">
      <alignment horizontal="center" vertical="center"/>
    </xf>
    <xf numFmtId="0" fontId="38" fillId="0" borderId="87" xfId="5" applyFont="1" applyBorder="1" applyAlignment="1">
      <alignment horizontal="center" vertical="center"/>
    </xf>
    <xf numFmtId="0" fontId="38" fillId="0" borderId="115" xfId="5" applyFont="1" applyBorder="1" applyAlignment="1">
      <alignment horizontal="center" vertical="center"/>
    </xf>
    <xf numFmtId="0" fontId="38" fillId="0" borderId="89" xfId="5" applyFont="1" applyBorder="1" applyAlignment="1">
      <alignment horizontal="center" vertical="center"/>
    </xf>
    <xf numFmtId="0" fontId="38" fillId="0" borderId="90" xfId="5" applyFont="1" applyBorder="1" applyAlignment="1">
      <alignment horizontal="center" vertical="center"/>
    </xf>
    <xf numFmtId="0" fontId="34" fillId="0" borderId="112" xfId="5" applyFont="1" applyBorder="1" applyAlignment="1">
      <alignment horizontal="center" vertical="center"/>
    </xf>
    <xf numFmtId="0" fontId="34" fillId="0" borderId="84" xfId="5" applyFont="1" applyBorder="1" applyAlignment="1">
      <alignment horizontal="center" vertical="center"/>
    </xf>
    <xf numFmtId="0" fontId="34" fillId="0" borderId="85" xfId="5" applyFont="1" applyBorder="1" applyAlignment="1">
      <alignment horizontal="center" vertical="center"/>
    </xf>
    <xf numFmtId="0" fontId="34" fillId="0" borderId="113" xfId="5" applyFont="1" applyBorder="1" applyAlignment="1">
      <alignment horizontal="center" vertical="center"/>
    </xf>
    <xf numFmtId="0" fontId="34" fillId="0" borderId="99" xfId="5" applyFont="1" applyBorder="1" applyAlignment="1">
      <alignment horizontal="center" vertical="center"/>
    </xf>
    <xf numFmtId="0" fontId="34" fillId="0" borderId="101" xfId="5" applyFont="1" applyBorder="1" applyAlignment="1">
      <alignment horizontal="center" vertical="center"/>
    </xf>
    <xf numFmtId="0" fontId="33" fillId="0" borderId="83" xfId="5" applyFont="1" applyBorder="1" applyAlignment="1">
      <alignment horizontal="center" vertical="center"/>
    </xf>
    <xf numFmtId="0" fontId="45" fillId="0" borderId="84" xfId="5" applyFont="1" applyBorder="1" applyAlignment="1">
      <alignment vertical="center"/>
    </xf>
    <xf numFmtId="0" fontId="45" fillId="0" borderId="85" xfId="5" applyFont="1" applyBorder="1" applyAlignment="1">
      <alignment vertical="center"/>
    </xf>
    <xf numFmtId="0" fontId="45" fillId="0" borderId="86" xfId="5" applyFont="1" applyBorder="1" applyAlignment="1">
      <alignment vertical="center"/>
    </xf>
    <xf numFmtId="0" fontId="46" fillId="0" borderId="0" xfId="5" applyFont="1" applyAlignment="1">
      <alignment vertical="center"/>
    </xf>
    <xf numFmtId="0" fontId="45" fillId="0" borderId="87" xfId="5" applyFont="1" applyBorder="1" applyAlignment="1">
      <alignment vertical="center"/>
    </xf>
    <xf numFmtId="0" fontId="34" fillId="0" borderId="86" xfId="5" applyFont="1" applyBorder="1" applyAlignment="1">
      <alignment horizontal="center" vertical="top"/>
    </xf>
    <xf numFmtId="0" fontId="36" fillId="0" borderId="87" xfId="5" applyFont="1" applyBorder="1" applyAlignment="1">
      <alignment vertical="center"/>
    </xf>
    <xf numFmtId="0" fontId="36" fillId="0" borderId="86" xfId="5" applyFont="1" applyBorder="1" applyAlignment="1">
      <alignment vertical="center"/>
    </xf>
    <xf numFmtId="0" fontId="36" fillId="0" borderId="88" xfId="5" applyFont="1" applyBorder="1" applyAlignment="1">
      <alignment vertical="center"/>
    </xf>
    <xf numFmtId="0" fontId="36" fillId="0" borderId="89" xfId="5" applyFont="1" applyBorder="1" applyAlignment="1">
      <alignment vertical="center"/>
    </xf>
    <xf numFmtId="0" fontId="36" fillId="0" borderId="90" xfId="5" applyFont="1" applyBorder="1" applyAlignment="1">
      <alignment vertical="center"/>
    </xf>
    <xf numFmtId="0" fontId="33" fillId="0" borderId="0" xfId="5" applyFont="1" applyAlignment="1">
      <alignment horizontal="left" vertical="center"/>
    </xf>
    <xf numFmtId="0" fontId="34" fillId="0" borderId="110" xfId="5" applyFont="1" applyBorder="1" applyAlignment="1">
      <alignment horizontal="center" vertical="center"/>
    </xf>
    <xf numFmtId="0" fontId="36" fillId="0" borderId="103" xfId="5" applyFont="1" applyBorder="1" applyAlignment="1">
      <alignment vertical="center"/>
    </xf>
    <xf numFmtId="0" fontId="36" fillId="0" borderId="109" xfId="5" applyFont="1" applyBorder="1" applyAlignment="1">
      <alignment vertical="center"/>
    </xf>
    <xf numFmtId="0" fontId="36" fillId="0" borderId="108" xfId="5" applyFont="1" applyBorder="1" applyAlignment="1">
      <alignment vertical="center"/>
    </xf>
    <xf numFmtId="0" fontId="36" fillId="0" borderId="99" xfId="5" applyFont="1" applyBorder="1" applyAlignment="1">
      <alignment vertical="center"/>
    </xf>
    <xf numFmtId="0" fontId="36" fillId="0" borderId="107" xfId="5" applyFont="1" applyBorder="1" applyAlignment="1">
      <alignment vertical="center"/>
    </xf>
    <xf numFmtId="0" fontId="40" fillId="0" borderId="0" xfId="5" applyFont="1" applyAlignment="1">
      <alignment horizontal="left" vertical="center"/>
    </xf>
    <xf numFmtId="0" fontId="38" fillId="3" borderId="83" xfId="5" applyFont="1" applyFill="1" applyBorder="1" applyAlignment="1">
      <alignment horizontal="center" vertical="center" wrapText="1"/>
    </xf>
    <xf numFmtId="0" fontId="36" fillId="0" borderId="84" xfId="5" applyFont="1" applyBorder="1" applyAlignment="1">
      <alignment vertical="center" wrapText="1"/>
    </xf>
    <xf numFmtId="0" fontId="36" fillId="0" borderId="91" xfId="5" applyFont="1" applyBorder="1" applyAlignment="1">
      <alignment vertical="center" wrapText="1"/>
    </xf>
    <xf numFmtId="0" fontId="36" fillId="0" borderId="86" xfId="5" applyFont="1" applyBorder="1" applyAlignment="1">
      <alignment vertical="center" wrapText="1"/>
    </xf>
    <xf numFmtId="0" fontId="31" fillId="0" borderId="0" xfId="5" applyAlignment="1">
      <alignment vertical="center" wrapText="1"/>
    </xf>
    <xf numFmtId="0" fontId="36" fillId="0" borderId="93" xfId="5" applyFont="1" applyBorder="1" applyAlignment="1">
      <alignment vertical="center" wrapText="1"/>
    </xf>
    <xf numFmtId="0" fontId="36" fillId="0" borderId="88" xfId="5" applyFont="1" applyBorder="1" applyAlignment="1">
      <alignment vertical="center" wrapText="1"/>
    </xf>
    <xf numFmtId="0" fontId="36" fillId="0" borderId="89" xfId="5" applyFont="1" applyBorder="1" applyAlignment="1">
      <alignment vertical="center" wrapText="1"/>
    </xf>
    <xf numFmtId="0" fontId="36" fillId="0" borderId="95" xfId="5" applyFont="1" applyBorder="1" applyAlignment="1">
      <alignment vertical="center" wrapText="1"/>
    </xf>
    <xf numFmtId="0" fontId="50" fillId="0" borderId="110" xfId="5" applyFont="1" applyBorder="1" applyAlignment="1">
      <alignment horizontal="left" vertical="center" wrapText="1"/>
    </xf>
    <xf numFmtId="0" fontId="51" fillId="0" borderId="103" xfId="5" applyFont="1" applyBorder="1" applyAlignment="1">
      <alignment vertical="center"/>
    </xf>
    <xf numFmtId="0" fontId="51" fillId="0" borderId="109" xfId="5" applyFont="1" applyBorder="1" applyAlignment="1">
      <alignment vertical="center"/>
    </xf>
    <xf numFmtId="0" fontId="51" fillId="0" borderId="94" xfId="5" applyFont="1" applyBorder="1" applyAlignment="1">
      <alignment vertical="center"/>
    </xf>
    <xf numFmtId="0" fontId="51" fillId="0" borderId="0" xfId="5" applyFont="1" applyAlignment="1">
      <alignment vertical="center"/>
    </xf>
    <xf numFmtId="0" fontId="51" fillId="0" borderId="93" xfId="5" applyFont="1" applyBorder="1" applyAlignment="1">
      <alignment vertical="center"/>
    </xf>
    <xf numFmtId="0" fontId="51" fillId="0" borderId="108" xfId="5" applyFont="1" applyBorder="1" applyAlignment="1">
      <alignment vertical="center"/>
    </xf>
    <xf numFmtId="0" fontId="51" fillId="0" borderId="99" xfId="5" applyFont="1" applyBorder="1" applyAlignment="1">
      <alignment vertical="center"/>
    </xf>
    <xf numFmtId="0" fontId="51" fillId="0" borderId="107" xfId="5" applyFont="1" applyBorder="1" applyAlignment="1">
      <alignment vertical="center"/>
    </xf>
    <xf numFmtId="0" fontId="34" fillId="3" borderId="92" xfId="5" applyFont="1" applyFill="1" applyBorder="1" applyAlignment="1">
      <alignment horizontal="center" vertical="center" wrapText="1"/>
    </xf>
    <xf numFmtId="0" fontId="34" fillId="3" borderId="84" xfId="5" applyFont="1" applyFill="1" applyBorder="1" applyAlignment="1">
      <alignment horizontal="center" vertical="center" wrapText="1"/>
    </xf>
    <xf numFmtId="0" fontId="34" fillId="3" borderId="91" xfId="5" applyFont="1" applyFill="1" applyBorder="1" applyAlignment="1">
      <alignment horizontal="center" vertical="center" wrapText="1"/>
    </xf>
    <xf numFmtId="0" fontId="34" fillId="3" borderId="94" xfId="5" applyFont="1" applyFill="1" applyBorder="1" applyAlignment="1">
      <alignment horizontal="center" vertical="center" wrapText="1"/>
    </xf>
    <xf numFmtId="0" fontId="34" fillId="3" borderId="0" xfId="5" applyFont="1" applyFill="1" applyAlignment="1">
      <alignment horizontal="center" vertical="center" wrapText="1"/>
    </xf>
    <xf numFmtId="0" fontId="34" fillId="3" borderId="93" xfId="5" applyFont="1" applyFill="1" applyBorder="1" applyAlignment="1">
      <alignment horizontal="center" vertical="center" wrapText="1"/>
    </xf>
    <xf numFmtId="0" fontId="34" fillId="3" borderId="96" xfId="5" applyFont="1" applyFill="1" applyBorder="1" applyAlignment="1">
      <alignment horizontal="center" vertical="center" wrapText="1"/>
    </xf>
    <xf numFmtId="0" fontId="34" fillId="3" borderId="89" xfId="5" applyFont="1" applyFill="1" applyBorder="1" applyAlignment="1">
      <alignment horizontal="center" vertical="center" wrapText="1"/>
    </xf>
    <xf numFmtId="0" fontId="34" fillId="3" borderId="95" xfId="5" applyFont="1" applyFill="1" applyBorder="1" applyAlignment="1">
      <alignment horizontal="center" vertical="center" wrapText="1"/>
    </xf>
    <xf numFmtId="0" fontId="34" fillId="0" borderId="92" xfId="5" applyFont="1" applyBorder="1" applyAlignment="1">
      <alignment horizontal="center" vertical="center"/>
    </xf>
    <xf numFmtId="0" fontId="36" fillId="0" borderId="84" xfId="5" applyFont="1" applyBorder="1" applyAlignment="1">
      <alignment vertical="center"/>
    </xf>
    <xf numFmtId="0" fontId="36" fillId="0" borderId="85" xfId="5" applyFont="1" applyBorder="1" applyAlignment="1">
      <alignment vertical="center"/>
    </xf>
    <xf numFmtId="0" fontId="36" fillId="0" borderId="94" xfId="5" applyFont="1" applyBorder="1" applyAlignment="1">
      <alignment vertical="center"/>
    </xf>
    <xf numFmtId="0" fontId="36" fillId="0" borderId="96" xfId="5" applyFont="1" applyBorder="1" applyAlignment="1">
      <alignment vertical="center"/>
    </xf>
    <xf numFmtId="0" fontId="37" fillId="0" borderId="83" xfId="5" applyFont="1" applyBorder="1" applyAlignment="1">
      <alignment horizontal="center" vertical="center"/>
    </xf>
    <xf numFmtId="0" fontId="36" fillId="0" borderId="97" xfId="5" applyFont="1" applyBorder="1" applyAlignment="1">
      <alignment vertical="center"/>
    </xf>
    <xf numFmtId="0" fontId="36" fillId="0" borderId="98" xfId="5" applyFont="1" applyBorder="1" applyAlignment="1">
      <alignment vertical="center"/>
    </xf>
    <xf numFmtId="0" fontId="36" fillId="0" borderId="100" xfId="5" applyFont="1" applyBorder="1" applyAlignment="1">
      <alignment vertical="center"/>
    </xf>
    <xf numFmtId="0" fontId="39" fillId="0" borderId="102" xfId="5" applyFont="1" applyBorder="1" applyAlignment="1">
      <alignment horizontal="center" vertical="center" wrapText="1"/>
    </xf>
    <xf numFmtId="0" fontId="36" fillId="0" borderId="104" xfId="5" applyFont="1" applyBorder="1" applyAlignment="1">
      <alignment vertical="center"/>
    </xf>
    <xf numFmtId="0" fontId="36" fillId="0" borderId="106" xfId="5" applyFont="1" applyBorder="1" applyAlignment="1">
      <alignment vertical="center"/>
    </xf>
    <xf numFmtId="0" fontId="36" fillId="0" borderId="111" xfId="5" applyFont="1" applyBorder="1" applyAlignment="1">
      <alignment vertical="center"/>
    </xf>
    <xf numFmtId="0" fontId="32" fillId="0" borderId="83" xfId="5" applyFont="1" applyBorder="1" applyAlignment="1">
      <alignment horizontal="center" vertical="center"/>
    </xf>
    <xf numFmtId="0" fontId="34" fillId="0" borderId="91" xfId="5" applyFont="1" applyBorder="1" applyAlignment="1">
      <alignment horizontal="center" vertical="center"/>
    </xf>
    <xf numFmtId="0" fontId="34" fillId="0" borderId="96" xfId="5" applyFont="1" applyBorder="1" applyAlignment="1">
      <alignment horizontal="center" vertical="center"/>
    </xf>
    <xf numFmtId="0" fontId="34" fillId="0" borderId="89" xfId="5" applyFont="1" applyBorder="1" applyAlignment="1">
      <alignment horizontal="center" vertical="center"/>
    </xf>
    <xf numFmtId="0" fontId="34" fillId="0" borderId="95" xfId="5" applyFont="1" applyBorder="1" applyAlignment="1">
      <alignment horizontal="center" vertical="center"/>
    </xf>
    <xf numFmtId="0" fontId="34" fillId="0" borderId="83" xfId="5" applyFont="1" applyBorder="1" applyAlignment="1">
      <alignment horizontal="center" vertical="center"/>
    </xf>
    <xf numFmtId="0" fontId="34" fillId="0" borderId="88" xfId="5" applyFont="1" applyBorder="1" applyAlignment="1">
      <alignment horizontal="center" vertical="center"/>
    </xf>
    <xf numFmtId="0" fontId="34" fillId="0" borderId="90" xfId="5" applyFont="1" applyBorder="1" applyAlignment="1">
      <alignment horizontal="center" vertical="center"/>
    </xf>
    <xf numFmtId="0" fontId="33" fillId="3" borderId="83" xfId="5" applyFont="1" applyFill="1" applyBorder="1" applyAlignment="1">
      <alignment horizontal="center" vertical="center" wrapText="1"/>
    </xf>
    <xf numFmtId="0" fontId="45" fillId="0" borderId="84" xfId="5" applyFont="1" applyBorder="1" applyAlignment="1">
      <alignment vertical="center" wrapText="1"/>
    </xf>
    <xf numFmtId="0" fontId="45" fillId="0" borderId="91" xfId="5" applyFont="1" applyBorder="1" applyAlignment="1">
      <alignment vertical="center" wrapText="1"/>
    </xf>
    <xf numFmtId="0" fontId="45" fillId="0" borderId="86" xfId="5" applyFont="1" applyBorder="1" applyAlignment="1">
      <alignment vertical="center" wrapText="1"/>
    </xf>
    <xf numFmtId="0" fontId="46" fillId="0" borderId="0" xfId="5" applyFont="1" applyAlignment="1">
      <alignment vertical="center" wrapText="1"/>
    </xf>
    <xf numFmtId="0" fontId="45" fillId="0" borderId="93" xfId="5" applyFont="1" applyBorder="1" applyAlignment="1">
      <alignment vertical="center" wrapText="1"/>
    </xf>
    <xf numFmtId="0" fontId="45" fillId="0" borderId="88" xfId="5" applyFont="1" applyBorder="1" applyAlignment="1">
      <alignment vertical="center" wrapText="1"/>
    </xf>
    <xf numFmtId="0" fontId="45" fillId="0" borderId="89" xfId="5" applyFont="1" applyBorder="1" applyAlignment="1">
      <alignment vertical="center" wrapText="1"/>
    </xf>
    <xf numFmtId="0" fontId="45" fillId="0" borderId="95" xfId="5" applyFont="1" applyBorder="1" applyAlignment="1">
      <alignment vertical="center" wrapText="1"/>
    </xf>
    <xf numFmtId="0" fontId="32" fillId="3" borderId="92" xfId="5" applyFont="1" applyFill="1" applyBorder="1" applyAlignment="1">
      <alignment horizontal="center" vertical="center" wrapText="1"/>
    </xf>
    <xf numFmtId="0" fontId="32" fillId="3" borderId="84" xfId="5" applyFont="1" applyFill="1" applyBorder="1" applyAlignment="1">
      <alignment horizontal="center" vertical="center" wrapText="1"/>
    </xf>
    <xf numFmtId="0" fontId="32" fillId="3" borderId="91" xfId="5" applyFont="1" applyFill="1" applyBorder="1" applyAlignment="1">
      <alignment horizontal="center" vertical="center" wrapText="1"/>
    </xf>
    <xf numFmtId="0" fontId="32" fillId="3" borderId="94" xfId="5" applyFont="1" applyFill="1" applyBorder="1" applyAlignment="1">
      <alignment horizontal="center" vertical="center" wrapText="1"/>
    </xf>
    <xf numFmtId="0" fontId="32" fillId="3" borderId="0" xfId="5" applyFont="1" applyFill="1" applyAlignment="1">
      <alignment horizontal="center" vertical="center" wrapText="1"/>
    </xf>
    <xf numFmtId="0" fontId="32" fillId="3" borderId="93" xfId="5" applyFont="1" applyFill="1" applyBorder="1" applyAlignment="1">
      <alignment horizontal="center" vertical="center" wrapText="1"/>
    </xf>
    <xf numFmtId="0" fontId="32" fillId="3" borderId="96" xfId="5" applyFont="1" applyFill="1" applyBorder="1" applyAlignment="1">
      <alignment horizontal="center" vertical="center" wrapText="1"/>
    </xf>
    <xf numFmtId="0" fontId="32" fillId="3" borderId="89" xfId="5" applyFont="1" applyFill="1" applyBorder="1" applyAlignment="1">
      <alignment horizontal="center" vertical="center" wrapText="1"/>
    </xf>
    <xf numFmtId="0" fontId="32" fillId="3" borderId="95" xfId="5" applyFont="1" applyFill="1" applyBorder="1" applyAlignment="1">
      <alignment horizontal="center" vertical="center" wrapText="1"/>
    </xf>
    <xf numFmtId="0" fontId="38" fillId="3" borderId="102" xfId="5" applyFont="1" applyFill="1" applyBorder="1" applyAlignment="1">
      <alignment horizontal="center" vertical="center" wrapText="1"/>
    </xf>
    <xf numFmtId="0" fontId="36" fillId="0" borderId="103" xfId="5" applyFont="1" applyBorder="1" applyAlignment="1">
      <alignment vertical="center" wrapText="1"/>
    </xf>
    <xf numFmtId="0" fontId="36" fillId="0" borderId="109" xfId="5" applyFont="1" applyBorder="1" applyAlignment="1">
      <alignment vertical="center" wrapText="1"/>
    </xf>
    <xf numFmtId="0" fontId="36" fillId="0" borderId="105" xfId="5" applyFont="1" applyBorder="1" applyAlignment="1">
      <alignment vertical="center"/>
    </xf>
    <xf numFmtId="0" fontId="37" fillId="0" borderId="102" xfId="5" applyFont="1" applyBorder="1" applyAlignment="1">
      <alignment horizontal="center" vertical="center"/>
    </xf>
    <xf numFmtId="0" fontId="34" fillId="0" borderId="103" xfId="5" applyFont="1" applyBorder="1" applyAlignment="1">
      <alignment horizontal="center" vertical="center"/>
    </xf>
    <xf numFmtId="0" fontId="36" fillId="0" borderId="101" xfId="5" applyFont="1" applyBorder="1" applyAlignment="1">
      <alignment vertical="center"/>
    </xf>
    <xf numFmtId="0" fontId="34" fillId="0" borderId="102" xfId="5" applyFont="1" applyBorder="1" applyAlignment="1">
      <alignment horizontal="center" vertical="center"/>
    </xf>
    <xf numFmtId="0" fontId="33" fillId="0" borderId="103" xfId="5" applyFont="1" applyBorder="1" applyAlignment="1">
      <alignment horizontal="center" vertical="center"/>
    </xf>
    <xf numFmtId="0" fontId="36" fillId="0" borderId="98" xfId="5" applyFont="1" applyBorder="1" applyAlignment="1">
      <alignment vertical="center" wrapText="1"/>
    </xf>
    <xf numFmtId="0" fontId="36" fillId="0" borderId="99" xfId="5" applyFont="1" applyBorder="1" applyAlignment="1">
      <alignment vertical="center" wrapText="1"/>
    </xf>
    <xf numFmtId="0" fontId="36" fillId="0" borderId="107" xfId="5" applyFont="1" applyBorder="1" applyAlignment="1">
      <alignment vertical="center" wrapText="1"/>
    </xf>
    <xf numFmtId="0" fontId="36" fillId="0" borderId="91" xfId="5" applyFont="1" applyBorder="1" applyAlignment="1">
      <alignment vertical="center"/>
    </xf>
    <xf numFmtId="0" fontId="36" fillId="0" borderId="93" xfId="5" applyFont="1" applyBorder="1" applyAlignment="1">
      <alignment vertical="center"/>
    </xf>
    <xf numFmtId="0" fontId="36" fillId="0" borderId="95" xfId="5" applyFont="1" applyBorder="1" applyAlignment="1">
      <alignment vertical="center"/>
    </xf>
    <xf numFmtId="0" fontId="32" fillId="0" borderId="0" xfId="5" applyFont="1" applyAlignment="1">
      <alignment horizontal="center" vertical="center"/>
    </xf>
    <xf numFmtId="0" fontId="35" fillId="0" borderId="0" xfId="5" applyFont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49" fillId="0" borderId="11" xfId="0" applyFont="1" applyBorder="1" applyAlignment="1">
      <alignment vertical="center"/>
    </xf>
    <xf numFmtId="0" fontId="48" fillId="0" borderId="11" xfId="0" applyFont="1" applyBorder="1" applyAlignment="1">
      <alignment vertical="center"/>
    </xf>
    <xf numFmtId="0" fontId="8" fillId="0" borderId="27" xfId="0" applyFont="1" applyBorder="1" applyAlignment="1" applyProtection="1">
      <alignment horizontal="center" vertical="center" shrinkToFit="1"/>
      <protection locked="0"/>
    </xf>
    <xf numFmtId="0" fontId="8" fillId="0" borderId="25" xfId="0" applyFont="1" applyBorder="1" applyAlignment="1" applyProtection="1">
      <alignment horizontal="center" vertical="center" shrinkToFit="1"/>
      <protection locked="0"/>
    </xf>
    <xf numFmtId="0" fontId="6" fillId="0" borderId="42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8" fillId="0" borderId="50" xfId="0" applyFont="1" applyBorder="1" applyAlignment="1" applyProtection="1">
      <alignment horizontal="center" vertical="center" shrinkToFit="1"/>
      <protection locked="0"/>
    </xf>
    <xf numFmtId="0" fontId="8" fillId="0" borderId="16" xfId="0" applyFont="1" applyBorder="1" applyAlignment="1" applyProtection="1">
      <alignment horizontal="center" vertical="center" shrinkToFit="1"/>
      <protection locked="0"/>
    </xf>
    <xf numFmtId="0" fontId="8" fillId="0" borderId="44" xfId="0" applyFont="1" applyBorder="1" applyAlignment="1" applyProtection="1">
      <alignment horizontal="center" vertical="center" shrinkToFit="1"/>
      <protection locked="0"/>
    </xf>
    <xf numFmtId="0" fontId="8" fillId="0" borderId="30" xfId="0" applyFont="1" applyBorder="1" applyAlignment="1" applyProtection="1">
      <alignment horizontal="center" vertical="center" shrinkToFit="1"/>
      <protection locked="0"/>
    </xf>
    <xf numFmtId="0" fontId="8" fillId="0" borderId="79" xfId="0" applyFont="1" applyBorder="1" applyAlignment="1" applyProtection="1">
      <alignment horizontal="center" vertical="center" shrinkToFit="1"/>
      <protection locked="0"/>
    </xf>
    <xf numFmtId="0" fontId="8" fillId="0" borderId="6" xfId="0" applyFont="1" applyBorder="1" applyAlignment="1" applyProtection="1">
      <alignment horizontal="center" vertical="center" shrinkToFit="1"/>
      <protection locked="0"/>
    </xf>
    <xf numFmtId="0" fontId="8" fillId="0" borderId="80" xfId="0" applyFont="1" applyBorder="1" applyAlignment="1" applyProtection="1">
      <alignment horizontal="center" vertical="center" shrinkToFit="1"/>
      <protection locked="0"/>
    </xf>
    <xf numFmtId="0" fontId="6" fillId="0" borderId="37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78" xfId="0" applyFont="1" applyBorder="1" applyAlignment="1" applyProtection="1">
      <alignment horizontal="center" vertical="center" shrinkToFit="1"/>
      <protection locked="0"/>
    </xf>
    <xf numFmtId="0" fontId="8" fillId="0" borderId="81" xfId="0" applyFont="1" applyBorder="1" applyAlignment="1" applyProtection="1">
      <alignment horizontal="center" vertical="center" shrinkToFit="1"/>
      <protection locked="0"/>
    </xf>
    <xf numFmtId="0" fontId="8" fillId="0" borderId="77" xfId="0" applyFont="1" applyBorder="1" applyAlignment="1" applyProtection="1">
      <alignment horizontal="center" vertical="center" shrinkToFit="1"/>
      <protection locked="0"/>
    </xf>
    <xf numFmtId="0" fontId="26" fillId="0" borderId="16" xfId="1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8" fillId="0" borderId="10" xfId="0" applyFont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 applyProtection="1">
      <alignment horizontal="center" vertical="center" shrinkToFit="1"/>
      <protection locked="0"/>
    </xf>
    <xf numFmtId="0" fontId="8" fillId="0" borderId="12" xfId="0" applyFont="1" applyBorder="1" applyAlignment="1" applyProtection="1">
      <alignment horizontal="center" vertical="center" shrinkToFit="1"/>
      <protection locked="0"/>
    </xf>
    <xf numFmtId="0" fontId="8" fillId="0" borderId="52" xfId="0" applyFont="1" applyBorder="1" applyAlignment="1" applyProtection="1">
      <alignment horizontal="center" vertical="center" shrinkToFit="1"/>
      <protection locked="0"/>
    </xf>
    <xf numFmtId="0" fontId="6" fillId="0" borderId="7" xfId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43" xfId="1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8" fillId="0" borderId="78" xfId="0" applyFont="1" applyBorder="1" applyAlignment="1" applyProtection="1">
      <alignment horizontal="center" vertical="center"/>
      <protection locked="0"/>
    </xf>
    <xf numFmtId="0" fontId="8" fillId="0" borderId="82" xfId="0" applyFont="1" applyBorder="1" applyAlignment="1" applyProtection="1">
      <alignment horizontal="center" vertical="center" shrinkToFit="1"/>
      <protection locked="0"/>
    </xf>
    <xf numFmtId="0" fontId="13" fillId="0" borderId="7" xfId="1" applyFont="1" applyBorder="1" applyAlignment="1">
      <alignment horizontal="center" vertical="center"/>
    </xf>
    <xf numFmtId="0" fontId="13" fillId="0" borderId="35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17" xfId="1" applyFont="1" applyBorder="1" applyAlignment="1" applyProtection="1">
      <alignment horizontal="center" vertical="center"/>
      <protection locked="0"/>
    </xf>
    <xf numFmtId="0" fontId="8" fillId="0" borderId="18" xfId="1" applyFont="1" applyBorder="1" applyAlignment="1" applyProtection="1">
      <alignment horizontal="center" vertical="center"/>
      <protection locked="0"/>
    </xf>
    <xf numFmtId="0" fontId="8" fillId="0" borderId="19" xfId="1" applyFont="1" applyBorder="1" applyAlignment="1" applyProtection="1">
      <alignment horizontal="center" vertical="center"/>
      <protection locked="0"/>
    </xf>
    <xf numFmtId="0" fontId="8" fillId="0" borderId="14" xfId="1" applyFont="1" applyBorder="1" applyAlignment="1">
      <alignment horizontal="center" vertical="center" shrinkToFit="1"/>
    </xf>
    <xf numFmtId="0" fontId="6" fillId="0" borderId="50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44" xfId="1" applyFont="1" applyBorder="1" applyAlignment="1">
      <alignment horizontal="center" vertical="center"/>
    </xf>
    <xf numFmtId="0" fontId="6" fillId="0" borderId="48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49" xfId="1" applyFont="1" applyBorder="1" applyAlignment="1">
      <alignment horizontal="center" vertical="center"/>
    </xf>
    <xf numFmtId="0" fontId="8" fillId="0" borderId="20" xfId="1" applyFont="1" applyBorder="1" applyAlignment="1" applyProtection="1">
      <alignment horizontal="center" vertical="center"/>
      <protection locked="0"/>
    </xf>
    <xf numFmtId="0" fontId="8" fillId="0" borderId="21" xfId="1" applyFont="1" applyBorder="1" applyAlignment="1" applyProtection="1">
      <alignment horizontal="center" vertical="center"/>
      <protection locked="0"/>
    </xf>
    <xf numFmtId="0" fontId="8" fillId="0" borderId="22" xfId="1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6" fillId="0" borderId="51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18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74" xfId="0" applyFont="1" applyBorder="1" applyAlignment="1">
      <alignment vertical="center"/>
    </xf>
    <xf numFmtId="0" fontId="6" fillId="0" borderId="75" xfId="0" applyFont="1" applyBorder="1" applyAlignment="1">
      <alignment vertical="center"/>
    </xf>
    <xf numFmtId="0" fontId="6" fillId="0" borderId="76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8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2" fillId="0" borderId="53" xfId="1" applyFont="1" applyBorder="1">
      <alignment vertical="center"/>
    </xf>
    <xf numFmtId="0" fontId="12" fillId="0" borderId="54" xfId="1" applyFont="1" applyBorder="1">
      <alignment vertical="center"/>
    </xf>
    <xf numFmtId="0" fontId="12" fillId="0" borderId="55" xfId="1" applyFont="1" applyBorder="1">
      <alignment vertical="center"/>
    </xf>
    <xf numFmtId="0" fontId="12" fillId="0" borderId="59" xfId="1" applyFont="1" applyBorder="1">
      <alignment vertical="center"/>
    </xf>
    <xf numFmtId="0" fontId="12" fillId="0" borderId="60" xfId="1" applyFont="1" applyBorder="1">
      <alignment vertical="center"/>
    </xf>
    <xf numFmtId="0" fontId="12" fillId="0" borderId="61" xfId="1" applyFont="1" applyBorder="1">
      <alignment vertical="center"/>
    </xf>
    <xf numFmtId="0" fontId="12" fillId="0" borderId="56" xfId="1" applyFont="1" applyBorder="1">
      <alignment vertical="center"/>
    </xf>
    <xf numFmtId="0" fontId="12" fillId="0" borderId="57" xfId="1" applyFont="1" applyBorder="1">
      <alignment vertical="center"/>
    </xf>
    <xf numFmtId="0" fontId="12" fillId="0" borderId="58" xfId="1" applyFont="1" applyBorder="1">
      <alignment vertical="center"/>
    </xf>
    <xf numFmtId="0" fontId="18" fillId="0" borderId="8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3" fillId="0" borderId="47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 shrinkToFit="1"/>
    </xf>
    <xf numFmtId="0" fontId="6" fillId="0" borderId="46" xfId="0" applyFont="1" applyBorder="1" applyAlignment="1">
      <alignment vertical="center"/>
    </xf>
    <xf numFmtId="0" fontId="6" fillId="0" borderId="67" xfId="0" applyFont="1" applyBorder="1" applyAlignment="1">
      <alignment vertical="center"/>
    </xf>
    <xf numFmtId="0" fontId="6" fillId="0" borderId="66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6" fillId="0" borderId="62" xfId="0" applyFont="1" applyBorder="1" applyAlignment="1">
      <alignment vertical="center"/>
    </xf>
    <xf numFmtId="0" fontId="6" fillId="0" borderId="54" xfId="0" applyFont="1" applyBorder="1" applyAlignment="1">
      <alignment vertical="center"/>
    </xf>
    <xf numFmtId="0" fontId="6" fillId="0" borderId="55" xfId="0" applyFont="1" applyBorder="1" applyAlignment="1">
      <alignment vertical="center"/>
    </xf>
    <xf numFmtId="0" fontId="6" fillId="0" borderId="63" xfId="0" applyFont="1" applyBorder="1" applyAlignment="1">
      <alignment vertical="center"/>
    </xf>
    <xf numFmtId="0" fontId="6" fillId="0" borderId="60" xfId="0" applyFont="1" applyBorder="1" applyAlignment="1">
      <alignment vertical="center"/>
    </xf>
    <xf numFmtId="0" fontId="6" fillId="0" borderId="61" xfId="0" applyFont="1" applyBorder="1" applyAlignment="1">
      <alignment vertical="center"/>
    </xf>
    <xf numFmtId="0" fontId="6" fillId="0" borderId="64" xfId="0" applyFont="1" applyBorder="1" applyAlignment="1">
      <alignment vertical="center"/>
    </xf>
    <xf numFmtId="0" fontId="6" fillId="0" borderId="57" xfId="0" applyFont="1" applyBorder="1" applyAlignment="1">
      <alignment vertical="center"/>
    </xf>
    <xf numFmtId="0" fontId="6" fillId="0" borderId="58" xfId="0" applyFont="1" applyBorder="1" applyAlignment="1">
      <alignment vertical="center"/>
    </xf>
    <xf numFmtId="38" fontId="8" fillId="0" borderId="15" xfId="2" applyFont="1" applyFill="1" applyBorder="1" applyAlignment="1">
      <alignment vertical="center"/>
    </xf>
    <xf numFmtId="38" fontId="8" fillId="0" borderId="0" xfId="2" applyFont="1" applyFill="1" applyBorder="1" applyAlignment="1">
      <alignment vertical="center"/>
    </xf>
    <xf numFmtId="38" fontId="8" fillId="0" borderId="10" xfId="2" applyFont="1" applyFill="1" applyBorder="1" applyAlignment="1">
      <alignment vertical="center"/>
    </xf>
    <xf numFmtId="38" fontId="8" fillId="0" borderId="11" xfId="2" applyFont="1" applyFill="1" applyBorder="1" applyAlignment="1">
      <alignment vertical="center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/>
    </xf>
    <xf numFmtId="0" fontId="8" fillId="0" borderId="68" xfId="0" applyFont="1" applyBorder="1" applyAlignment="1">
      <alignment vertical="center"/>
    </xf>
    <xf numFmtId="0" fontId="8" fillId="0" borderId="69" xfId="0" applyFont="1" applyBorder="1" applyAlignment="1">
      <alignment vertical="center"/>
    </xf>
    <xf numFmtId="0" fontId="8" fillId="0" borderId="69" xfId="0" applyFont="1" applyBorder="1" applyAlignment="1">
      <alignment horizontal="center" vertical="center"/>
    </xf>
    <xf numFmtId="38" fontId="8" fillId="0" borderId="69" xfId="2" applyFont="1" applyFill="1" applyBorder="1" applyAlignment="1">
      <alignment vertical="center"/>
    </xf>
    <xf numFmtId="0" fontId="8" fillId="0" borderId="70" xfId="0" applyFont="1" applyBorder="1" applyAlignment="1">
      <alignment horizontal="center" vertical="center"/>
    </xf>
  </cellXfs>
  <cellStyles count="6">
    <cellStyle name="ハイパーリンク 2" xfId="4" xr:uid="{C8597011-6C26-477E-A64B-B45BA470DDEB}"/>
    <cellStyle name="桁区切り" xfId="2" builtinId="6"/>
    <cellStyle name="標準" xfId="0" builtinId="0"/>
    <cellStyle name="標準 2" xfId="3" xr:uid="{B476B06C-11DC-4B9C-864E-9240AD7076B2}"/>
    <cellStyle name="標準 2 2" xfId="5" xr:uid="{A34E7326-5EF2-435D-A0BB-10C88E92E4DA}"/>
    <cellStyle name="標準_Sheet1" xfId="1" xr:uid="{7677A9D0-7E05-4A4F-A735-C51F2737DC2E}"/>
  </cellStyles>
  <dxfs count="0"/>
  <tableStyles count="0" defaultTableStyle="TableStyleMedium2" defaultPivotStyle="PivotStyleLight16"/>
  <colors>
    <mruColors>
      <color rgb="FFB1F9FB"/>
      <color rgb="FFADF7FF"/>
      <color rgb="FFFFCC99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145676</xdr:colOff>
      <xdr:row>14</xdr:row>
      <xdr:rowOff>324970</xdr:rowOff>
    </xdr:from>
    <xdr:to>
      <xdr:col>35</xdr:col>
      <xdr:colOff>44823</xdr:colOff>
      <xdr:row>17</xdr:row>
      <xdr:rowOff>18737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941C148D-06A6-89A3-881E-C88F26368A97}"/>
            </a:ext>
          </a:extLst>
        </xdr:cNvPr>
        <xdr:cNvSpPr/>
      </xdr:nvSpPr>
      <xdr:spPr>
        <a:xfrm>
          <a:off x="5591735" y="4347882"/>
          <a:ext cx="1624853" cy="836767"/>
        </a:xfrm>
        <a:prstGeom prst="wedgeRectCallout">
          <a:avLst>
            <a:gd name="adj1" fmla="val -23308"/>
            <a:gd name="adj2" fmla="val 85039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種目の重複がある場合はその選手の数を入力してください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&#37428;&#26408;&#12288;&#31252;\My%20Documents\minoru\06&#30331;&#37682;\&#20307;&#25805;\&#20107;&#26989;\&#20816;&#31461;&#29983;&#24466;\&#65298;&#65296;&#65296;&#65300;\&#65298;&#65296;&#65296;&#65299;\&#65298;&#65296;&#65296;&#65298;\&#25171;&#21512;&#1237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0331;&#37682;\&#23529;&#21028;\H30\H29&#23529;&#21028;&#30331;&#37682;&#21517;&#3180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&#37428;&#26408;&#12288;&#31252;\My%20Documents\minoru\&#20307;&#25805;\&#30331;&#37682;\&#38936;&#21454;&#353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&#37428;&#26408;&#12288;&#31252;\My%20Documents\minoru\06&#30331;&#37682;\&#20307;&#25805;\&#20107;&#26989;\&#20816;&#31461;&#29983;&#24466;\&#65298;&#65296;&#65296;&#65300;\&#30331;&#37682;&#30058;&#2149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&#37428;&#26408;&#12288;&#31252;\My%20Documents\minoru\&#20307;&#25805;\&#20107;&#26989;\&#30476;&#12472;&#12517;&#12491;&#12450;\&#65298;&#65296;&#65296;&#65299;\03&#20250;&#35336;&#30476;&#65322;&#6536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oru\&#26032;&#20307;&#25805;\&#12521;&#12505;&#12523;\&#20107;&#26989;\&#30476;&#12472;&#12517;&#12491;&#12450;\04&#12503;&#12525;&#12464;&#12521;&#12512;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oru\&#26032;&#20307;&#25805;\&#12521;&#12505;&#12523;\&#20107;&#26989;\&#30476;&#12472;&#12517;&#12491;&#12450;\04&#30476;&#65322;&#65362;&#28310;&#20633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oru\09&#20107;&#26989;\09&#22799;&#23395;&#22823;&#20250;\09&#22799;&#23395;&#21442;&#21152;&#19968;&#3523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oru\&#26032;&#20307;&#25805;\&#20107;&#26989;\&#20816;&#31461;&#29983;&#24466;\&#65298;&#65296;&#65296;&#65304;\&#20908;&#23395;\08&#20908;&#23395;&#22823;&#20250;&#65288;&#26032;&#65289;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6032;&#20307;&#25805;\&#12521;&#12505;&#12523;\09&#23529;&#21028;&#12521;&#12505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ふりがな"/>
      <sheetName val="22閉会式"/>
      <sheetName val="23開閉会式"/>
      <sheetName val="審判証明"/>
      <sheetName val="審判構成"/>
      <sheetName val="02Jr"/>
      <sheetName val="撮影"/>
      <sheetName val="個人棄権届"/>
      <sheetName val="団体棄権"/>
      <sheetName val="参加"/>
      <sheetName val="打合会議"/>
      <sheetName val="役員一覧"/>
      <sheetName val="役員一覧 (2)"/>
      <sheetName val="団体抽選"/>
      <sheetName val="個人抽選"/>
      <sheetName val="2002"/>
      <sheetName val="データ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>
        <row r="1">
          <cell r="D1">
            <v>1</v>
          </cell>
          <cell r="E1" t="str">
            <v>ＲＧ　あおば</v>
          </cell>
        </row>
        <row r="2">
          <cell r="D2">
            <v>2</v>
          </cell>
          <cell r="E2" t="str">
            <v>赤木新体操チーム</v>
          </cell>
        </row>
        <row r="3">
          <cell r="D3">
            <v>3</v>
          </cell>
          <cell r="E3" t="str">
            <v>イグレック新体操クラブ</v>
          </cell>
        </row>
        <row r="4">
          <cell r="D4">
            <v>4</v>
          </cell>
          <cell r="E4" t="str">
            <v>いずみ野新体操クラブ</v>
          </cell>
        </row>
        <row r="5">
          <cell r="D5">
            <v>5</v>
          </cell>
          <cell r="E5" t="str">
            <v>海老名新体操クラブ</v>
          </cell>
        </row>
        <row r="6">
          <cell r="D6">
            <v>6</v>
          </cell>
          <cell r="E6" t="str">
            <v>ＮＫ新体操クラブ</v>
          </cell>
        </row>
        <row r="7">
          <cell r="D7">
            <v>7</v>
          </cell>
          <cell r="E7" t="str">
            <v>Ｋ新体操クラブ</v>
          </cell>
        </row>
        <row r="8">
          <cell r="D8">
            <v>8</v>
          </cell>
          <cell r="E8" t="str">
            <v>相模原みどりスポーツクラブ</v>
          </cell>
        </row>
        <row r="9">
          <cell r="D9">
            <v>9</v>
          </cell>
          <cell r="E9" t="str">
            <v>サンウェイ横浜スポーツセンター</v>
          </cell>
        </row>
        <row r="10">
          <cell r="D10">
            <v>10</v>
          </cell>
          <cell r="E10" t="str">
            <v>ＧＨ新体操クラブ</v>
          </cell>
        </row>
        <row r="11">
          <cell r="D11">
            <v>11</v>
          </cell>
          <cell r="E11" t="str">
            <v>Ｓｅａｓｉｄｅ　ＲＳＧ</v>
          </cell>
        </row>
        <row r="12">
          <cell r="D12">
            <v>12</v>
          </cell>
          <cell r="E12" t="str">
            <v>白土新体操クラブ</v>
          </cell>
        </row>
        <row r="13">
          <cell r="D13">
            <v>13</v>
          </cell>
          <cell r="E13" t="str">
            <v>しらつち　ＲＧ</v>
          </cell>
        </row>
        <row r="14">
          <cell r="D14">
            <v>14</v>
          </cell>
          <cell r="E14" t="str">
            <v>すすき野新体操クラブ</v>
          </cell>
        </row>
        <row r="15">
          <cell r="D15">
            <v>15</v>
          </cell>
          <cell r="E15" t="str">
            <v>ＳＥＩＳＨＩＮ　ＲＳＧ</v>
          </cell>
        </row>
        <row r="16">
          <cell r="D16">
            <v>16</v>
          </cell>
          <cell r="E16" t="str">
            <v>相武台新体操クラブ</v>
          </cell>
        </row>
        <row r="17">
          <cell r="D17">
            <v>17</v>
          </cell>
          <cell r="E17" t="str">
            <v>ソレイユ</v>
          </cell>
        </row>
        <row r="18">
          <cell r="D18">
            <v>18</v>
          </cell>
          <cell r="E18" t="str">
            <v>ソレイユＪｒ</v>
          </cell>
        </row>
        <row r="19">
          <cell r="D19">
            <v>19</v>
          </cell>
          <cell r="E19" t="str">
            <v>ソレイユ多摩</v>
          </cell>
        </row>
        <row r="20">
          <cell r="D20">
            <v>20</v>
          </cell>
          <cell r="E20" t="str">
            <v>大道　ＲＳＧ</v>
          </cell>
        </row>
        <row r="21">
          <cell r="D21">
            <v>21</v>
          </cell>
          <cell r="E21" t="str">
            <v>東台新体操クラブ</v>
          </cell>
        </row>
        <row r="22">
          <cell r="D22">
            <v>22</v>
          </cell>
          <cell r="E22" t="str">
            <v>東林新体操クラブ</v>
          </cell>
        </row>
        <row r="23">
          <cell r="D23">
            <v>23</v>
          </cell>
          <cell r="E23" t="str">
            <v>長井新体操クラブ</v>
          </cell>
        </row>
        <row r="24">
          <cell r="D24">
            <v>24</v>
          </cell>
          <cell r="E24" t="str">
            <v>なでしこ　ＲＳＧ</v>
          </cell>
        </row>
        <row r="25">
          <cell r="D25">
            <v>25</v>
          </cell>
          <cell r="E25" t="str">
            <v>秦野　ＲＧクラブ</v>
          </cell>
        </row>
        <row r="26">
          <cell r="D26">
            <v>26</v>
          </cell>
          <cell r="E26" t="str">
            <v>ひまわり新体操クラブ</v>
          </cell>
        </row>
        <row r="27">
          <cell r="D27">
            <v>27</v>
          </cell>
          <cell r="E27" t="str">
            <v>古川　ＲＧ</v>
          </cell>
        </row>
        <row r="28">
          <cell r="D28">
            <v>28</v>
          </cell>
          <cell r="E28" t="str">
            <v>マリン新体操クラブ</v>
          </cell>
        </row>
        <row r="29">
          <cell r="D29">
            <v>29</v>
          </cell>
          <cell r="E29" t="str">
            <v>三ツ沢新体操クラブ</v>
          </cell>
        </row>
        <row r="30">
          <cell r="D30">
            <v>30</v>
          </cell>
          <cell r="E30" t="str">
            <v>緑ヶ丘新体操クラブ</v>
          </cell>
        </row>
        <row r="31">
          <cell r="D31">
            <v>31</v>
          </cell>
          <cell r="E31" t="str">
            <v>ミヤマエ新体操クラブ</v>
          </cell>
        </row>
        <row r="32">
          <cell r="D32">
            <v>32</v>
          </cell>
          <cell r="E32" t="str">
            <v>大和ジュニア新体操クラブ</v>
          </cell>
        </row>
        <row r="33">
          <cell r="D33">
            <v>33</v>
          </cell>
          <cell r="E33" t="str">
            <v>横須賀市ジュニア新体操教室</v>
          </cell>
        </row>
        <row r="34">
          <cell r="D34">
            <v>34</v>
          </cell>
          <cell r="E34" t="str">
            <v>横須賀ジュニア新体操クラブ</v>
          </cell>
        </row>
        <row r="35">
          <cell r="D35">
            <v>35</v>
          </cell>
          <cell r="E35" t="str">
            <v>ヨコハマ　ＲＧ</v>
          </cell>
        </row>
        <row r="36">
          <cell r="D36">
            <v>36</v>
          </cell>
          <cell r="E36" t="str">
            <v>平塚市立浜岳中学校</v>
          </cell>
        </row>
        <row r="37">
          <cell r="D37">
            <v>37</v>
          </cell>
          <cell r="E37" t="str">
            <v>森村学園中等部</v>
          </cell>
        </row>
        <row r="38">
          <cell r="D38">
            <v>38</v>
          </cell>
          <cell r="E38" t="str">
            <v>ピーナッツ　ＲＧ</v>
          </cell>
        </row>
        <row r="39">
          <cell r="D39">
            <v>39</v>
          </cell>
          <cell r="E39" t="str">
            <v>保土ヶ谷　ＲＧ</v>
          </cell>
        </row>
        <row r="40">
          <cell r="D40">
            <v>40</v>
          </cell>
          <cell r="E40" t="str">
            <v>エナージュ・アールジー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 "/>
      <sheetName val="審判ﾗﾍﾞﾙ"/>
      <sheetName val="Sheet2"/>
      <sheetName val="Sheet2 (2)"/>
      <sheetName val="Sheet2 (3)"/>
      <sheetName val="Sheet2 (4)"/>
      <sheetName val="Sheet1"/>
    </sheetNames>
    <sheetDataSet>
      <sheetData sheetId="0">
        <row r="4">
          <cell r="B4">
            <v>0</v>
          </cell>
          <cell r="C4">
            <v>401</v>
          </cell>
          <cell r="E4" t="str">
            <v>女子名誉</v>
          </cell>
          <cell r="F4" t="str">
            <v>BF</v>
          </cell>
          <cell r="G4">
            <v>14040247</v>
          </cell>
          <cell r="J4" t="str">
            <v>美馬　美千代</v>
          </cell>
          <cell r="K4" t="str">
            <v>ミマ　ミチヨ</v>
          </cell>
          <cell r="L4" t="str">
            <v>女</v>
          </cell>
          <cell r="M4" t="str">
            <v>1948.08.04</v>
          </cell>
          <cell r="N4" t="str">
            <v>※　神奈川県体操協会</v>
          </cell>
          <cell r="O4">
            <v>4</v>
          </cell>
          <cell r="P4">
            <v>4</v>
          </cell>
          <cell r="Q4">
            <v>4</v>
          </cell>
          <cell r="V4" t="str">
            <v>224-0001</v>
          </cell>
          <cell r="W4" t="str">
            <v>横浜市都筑区中川1-2-A902</v>
          </cell>
          <cell r="X4" t="str">
            <v>045-913-3198</v>
          </cell>
          <cell r="Z4" t="str">
            <v>上智大学</v>
          </cell>
          <cell r="AA4" t="str">
            <v>03-3238-3381</v>
          </cell>
        </row>
        <row r="5">
          <cell r="B5">
            <v>1</v>
          </cell>
          <cell r="C5">
            <v>101</v>
          </cell>
          <cell r="D5" t="str">
            <v>継続</v>
          </cell>
          <cell r="E5" t="str">
            <v>女子１種</v>
          </cell>
          <cell r="F5" t="str">
            <v>BF</v>
          </cell>
          <cell r="G5">
            <v>14020044</v>
          </cell>
          <cell r="H5">
            <v>902002976</v>
          </cell>
          <cell r="I5">
            <v>898485</v>
          </cell>
          <cell r="J5" t="str">
            <v>斉藤　智子</v>
          </cell>
          <cell r="K5" t="str">
            <v>サイトウ　トモコ</v>
          </cell>
          <cell r="L5" t="str">
            <v>女</v>
          </cell>
          <cell r="M5" t="str">
            <v>1953.10.22</v>
          </cell>
          <cell r="N5" t="str">
            <v>ｄｅｅｒ　ＲＧ</v>
          </cell>
          <cell r="O5">
            <v>1</v>
          </cell>
          <cell r="P5">
            <v>1</v>
          </cell>
          <cell r="Q5">
            <v>1</v>
          </cell>
          <cell r="R5">
            <v>1</v>
          </cell>
          <cell r="S5">
            <v>1</v>
          </cell>
          <cell r="T5">
            <v>1</v>
          </cell>
          <cell r="U5" t="str">
            <v>東京女子体育大学</v>
          </cell>
          <cell r="V5" t="str">
            <v>２ ３ ０  ０ ０ １ ４</v>
          </cell>
          <cell r="W5" t="str">
            <v>横須賀市三春町2-8</v>
          </cell>
          <cell r="X5" t="str">
            <v>046-827-3473</v>
          </cell>
          <cell r="Y5" t="str">
            <v>090-5790-2561</v>
          </cell>
          <cell r="Z5" t="str">
            <v>関東学院中・高校</v>
          </cell>
          <cell r="AA5" t="str">
            <v>045-231-1001</v>
          </cell>
          <cell r="AB5" t="str">
            <v>堀　ノ　内</v>
          </cell>
        </row>
        <row r="6">
          <cell r="B6">
            <v>2</v>
          </cell>
          <cell r="C6">
            <v>102</v>
          </cell>
          <cell r="D6" t="str">
            <v>継続</v>
          </cell>
          <cell r="E6" t="str">
            <v>女子１種</v>
          </cell>
          <cell r="F6" t="str">
            <v>BF</v>
          </cell>
          <cell r="G6">
            <v>14020045</v>
          </cell>
          <cell r="H6">
            <v>902004959</v>
          </cell>
          <cell r="I6">
            <v>308420</v>
          </cell>
          <cell r="J6" t="str">
            <v>阿部　八重子</v>
          </cell>
          <cell r="K6" t="str">
            <v>アベ　ヤエコ</v>
          </cell>
          <cell r="L6" t="str">
            <v>女</v>
          </cell>
          <cell r="M6" t="str">
            <v>1958.04.17</v>
          </cell>
          <cell r="N6" t="str">
            <v>横須賀ジュニア新体操ｸﾗﾌﾞ</v>
          </cell>
          <cell r="O6">
            <v>1</v>
          </cell>
          <cell r="P6">
            <v>1</v>
          </cell>
          <cell r="Q6">
            <v>1</v>
          </cell>
          <cell r="R6">
            <v>1</v>
          </cell>
          <cell r="S6">
            <v>1</v>
          </cell>
          <cell r="T6">
            <v>1</v>
          </cell>
          <cell r="U6" t="str">
            <v>東京女子体育大学</v>
          </cell>
          <cell r="V6" t="str">
            <v>２ ３ ８ ０ ０ ４ ５</v>
          </cell>
          <cell r="W6" t="str">
            <v>横須賀市東逸見町1-11</v>
          </cell>
          <cell r="X6" t="str">
            <v>046-825-2536</v>
          </cell>
          <cell r="Y6" t="str">
            <v>090-2544-0888</v>
          </cell>
          <cell r="Z6" t="str">
            <v>緑ヶ丘女子中学高等学校</v>
          </cell>
          <cell r="AA6" t="str">
            <v>046-822-1651</v>
          </cell>
          <cell r="AB6" t="str">
            <v>逸見</v>
          </cell>
        </row>
        <row r="7">
          <cell r="B7">
            <v>3</v>
          </cell>
          <cell r="C7">
            <v>103</v>
          </cell>
          <cell r="D7" t="str">
            <v>継続</v>
          </cell>
          <cell r="E7" t="str">
            <v>女子１種</v>
          </cell>
          <cell r="F7" t="str">
            <v>BF</v>
          </cell>
          <cell r="G7">
            <v>14020046</v>
          </cell>
          <cell r="H7">
            <v>902004246</v>
          </cell>
          <cell r="I7">
            <v>748946</v>
          </cell>
          <cell r="J7" t="str">
            <v>小野　信予</v>
          </cell>
          <cell r="K7" t="str">
            <v>オノ　ノブヨ</v>
          </cell>
          <cell r="L7" t="str">
            <v>女</v>
          </cell>
          <cell r="M7" t="str">
            <v>1957.04.09</v>
          </cell>
          <cell r="N7" t="str">
            <v>森村学園中・高等部</v>
          </cell>
          <cell r="O7">
            <v>1</v>
          </cell>
          <cell r="P7">
            <v>1</v>
          </cell>
          <cell r="Q7">
            <v>1</v>
          </cell>
          <cell r="R7">
            <v>1</v>
          </cell>
          <cell r="S7">
            <v>1</v>
          </cell>
          <cell r="T7">
            <v>1</v>
          </cell>
          <cell r="U7" t="str">
            <v>東京女子体育大学</v>
          </cell>
          <cell r="V7" t="str">
            <v>１ ９ ４ ０ ０ ４ ４</v>
          </cell>
          <cell r="W7" t="str">
            <v>東京都町田市成瀬6-10-16-502</v>
          </cell>
          <cell r="X7" t="str">
            <v>042-727-8907</v>
          </cell>
          <cell r="Y7" t="str">
            <v>090-1120-4837</v>
          </cell>
          <cell r="Z7" t="str">
            <v>森村学園中・高等部</v>
          </cell>
          <cell r="AA7" t="str">
            <v>045-984-2505</v>
          </cell>
          <cell r="AB7" t="str">
            <v>成瀬</v>
          </cell>
        </row>
        <row r="8">
          <cell r="B8">
            <v>4</v>
          </cell>
          <cell r="C8">
            <v>104</v>
          </cell>
          <cell r="D8" t="str">
            <v>継続</v>
          </cell>
          <cell r="E8" t="str">
            <v>女子１種</v>
          </cell>
          <cell r="F8" t="str">
            <v>BF</v>
          </cell>
          <cell r="G8">
            <v>14020048</v>
          </cell>
          <cell r="H8">
            <v>902004433</v>
          </cell>
          <cell r="I8">
            <v>710266</v>
          </cell>
          <cell r="J8" t="str">
            <v>赤木　恵子</v>
          </cell>
          <cell r="K8" t="str">
            <v>アカギ　ケイコ</v>
          </cell>
          <cell r="L8" t="str">
            <v>女</v>
          </cell>
          <cell r="M8" t="str">
            <v>1957.12.26</v>
          </cell>
          <cell r="N8" t="str">
            <v>赤木新体操チーム</v>
          </cell>
          <cell r="O8">
            <v>1</v>
          </cell>
          <cell r="P8">
            <v>1</v>
          </cell>
          <cell r="Q8">
            <v>1</v>
          </cell>
          <cell r="R8">
            <v>1</v>
          </cell>
          <cell r="S8">
            <v>1</v>
          </cell>
          <cell r="T8">
            <v>1</v>
          </cell>
          <cell r="U8" t="str">
            <v>東京女子体育大学</v>
          </cell>
          <cell r="V8" t="str">
            <v>２ ５ ２ ０ ３ ０ １</v>
          </cell>
          <cell r="W8" t="str">
            <v>相模原市南区鵜野森2-30-8</v>
          </cell>
          <cell r="X8" t="str">
            <v>042-765-0393</v>
          </cell>
          <cell r="Y8" t="str">
            <v>080-4196-6832</v>
          </cell>
          <cell r="AB8" t="str">
            <v>町田</v>
          </cell>
        </row>
        <row r="9">
          <cell r="B9">
            <v>5</v>
          </cell>
          <cell r="C9">
            <v>105</v>
          </cell>
          <cell r="D9" t="str">
            <v>継続</v>
          </cell>
          <cell r="E9" t="str">
            <v>女子１種</v>
          </cell>
          <cell r="F9" t="str">
            <v>BF</v>
          </cell>
          <cell r="G9">
            <v>14020049</v>
          </cell>
          <cell r="H9">
            <v>902007675</v>
          </cell>
          <cell r="I9">
            <v>599407</v>
          </cell>
          <cell r="J9" t="str">
            <v>石川　美奈子</v>
          </cell>
          <cell r="K9" t="str">
            <v>イシカワ　ミナコ</v>
          </cell>
          <cell r="L9" t="str">
            <v>女</v>
          </cell>
          <cell r="M9" t="str">
            <v>1965.06.02</v>
          </cell>
          <cell r="N9" t="str">
            <v>神奈川学園中・高校</v>
          </cell>
          <cell r="O9">
            <v>1</v>
          </cell>
          <cell r="P9">
            <v>1</v>
          </cell>
          <cell r="Q9">
            <v>1</v>
          </cell>
          <cell r="R9">
            <v>1</v>
          </cell>
          <cell r="S9">
            <v>1</v>
          </cell>
          <cell r="T9">
            <v>1</v>
          </cell>
          <cell r="U9" t="str">
            <v>東京女子体育大学</v>
          </cell>
          <cell r="V9" t="str">
            <v>２ １ ０ ０ ８ ０ ４</v>
          </cell>
          <cell r="W9" t="str">
            <v>川崎市川崎区藤崎1-4-2</v>
          </cell>
          <cell r="X9" t="str">
            <v>044-233-3103</v>
          </cell>
          <cell r="Y9" t="str">
            <v>080-6579-6720</v>
          </cell>
          <cell r="Z9" t="str">
            <v>神奈川学園中・高校(非常勤)</v>
          </cell>
          <cell r="AA9" t="str">
            <v>045-311-2961</v>
          </cell>
          <cell r="AB9" t="str">
            <v>中島２丁目</v>
          </cell>
        </row>
        <row r="10">
          <cell r="B10">
            <v>6</v>
          </cell>
          <cell r="C10">
            <v>106</v>
          </cell>
          <cell r="D10" t="str">
            <v>継続</v>
          </cell>
          <cell r="E10" t="str">
            <v>女子１種</v>
          </cell>
          <cell r="F10" t="str">
            <v>BF</v>
          </cell>
          <cell r="G10">
            <v>14020050</v>
          </cell>
          <cell r="H10">
            <v>902007238</v>
          </cell>
          <cell r="I10">
            <v>248378</v>
          </cell>
          <cell r="J10" t="str">
            <v>松戸　千恵子</v>
          </cell>
          <cell r="K10" t="str">
            <v>マツド　チエコ</v>
          </cell>
          <cell r="L10" t="str">
            <v>女</v>
          </cell>
          <cell r="M10" t="str">
            <v>1964.05.21</v>
          </cell>
          <cell r="N10" t="str">
            <v>ﾖｺﾊﾏRG</v>
          </cell>
          <cell r="O10">
            <v>1</v>
          </cell>
          <cell r="P10">
            <v>1</v>
          </cell>
          <cell r="Q10">
            <v>1</v>
          </cell>
          <cell r="R10">
            <v>1</v>
          </cell>
          <cell r="S10">
            <v>1</v>
          </cell>
          <cell r="T10">
            <v>1</v>
          </cell>
          <cell r="U10" t="str">
            <v>東京女子体育大学</v>
          </cell>
          <cell r="V10" t="str">
            <v>１ ９ ４ ０ ０ ３ ２</v>
          </cell>
          <cell r="W10" t="str">
            <v>東京都町田市本町田2678-10</v>
          </cell>
          <cell r="X10" t="str">
            <v>042-720-6596</v>
          </cell>
          <cell r="Y10" t="str">
            <v>090-2490-7056</v>
          </cell>
          <cell r="AB10" t="str">
            <v>山崎団地</v>
          </cell>
        </row>
        <row r="11">
          <cell r="B11">
            <v>7</v>
          </cell>
          <cell r="C11">
            <v>107</v>
          </cell>
          <cell r="D11" t="str">
            <v>継続</v>
          </cell>
          <cell r="E11" t="str">
            <v>女子１種</v>
          </cell>
          <cell r="F11" t="str">
            <v>BF</v>
          </cell>
          <cell r="G11">
            <v>14020051</v>
          </cell>
          <cell r="H11">
            <v>902003361</v>
          </cell>
          <cell r="I11">
            <v>945255</v>
          </cell>
          <cell r="J11" t="str">
            <v>高田　恵子</v>
          </cell>
          <cell r="K11" t="str">
            <v>タカダ　ケイコ</v>
          </cell>
          <cell r="L11" t="str">
            <v>女</v>
          </cell>
          <cell r="M11" t="str">
            <v>1955.02.26</v>
          </cell>
          <cell r="N11" t="str">
            <v>※　神奈川県体操協会</v>
          </cell>
          <cell r="O11">
            <v>1</v>
          </cell>
          <cell r="P11">
            <v>1</v>
          </cell>
          <cell r="Q11">
            <v>1</v>
          </cell>
          <cell r="R11">
            <v>1</v>
          </cell>
          <cell r="S11">
            <v>1</v>
          </cell>
          <cell r="T11">
            <v>1</v>
          </cell>
          <cell r="U11" t="str">
            <v>実践女子大学</v>
          </cell>
          <cell r="V11" t="str">
            <v>１ ９ ０ ０ １ ４ ２</v>
          </cell>
          <cell r="W11" t="str">
            <v>東京都あきる野市伊奈860-16</v>
          </cell>
          <cell r="X11" t="str">
            <v>042-596-2835</v>
          </cell>
          <cell r="Y11" t="str">
            <v>090-4952-5271</v>
          </cell>
          <cell r="AB11" t="str">
            <v>蔵戸</v>
          </cell>
        </row>
        <row r="12">
          <cell r="B12">
            <v>8</v>
          </cell>
          <cell r="C12">
            <v>108</v>
          </cell>
          <cell r="D12" t="str">
            <v>継続</v>
          </cell>
          <cell r="E12" t="str">
            <v>女子１種</v>
          </cell>
          <cell r="F12" t="str">
            <v>BF</v>
          </cell>
          <cell r="G12">
            <v>14020052</v>
          </cell>
          <cell r="H12">
            <v>902001866</v>
          </cell>
          <cell r="I12">
            <v>269740</v>
          </cell>
          <cell r="J12" t="str">
            <v>尾山　由美子</v>
          </cell>
          <cell r="K12" t="str">
            <v>オヤマ　ユミコ</v>
          </cell>
          <cell r="L12" t="str">
            <v>女</v>
          </cell>
          <cell r="M12" t="str">
            <v>1949.09.12</v>
          </cell>
          <cell r="N12" t="str">
            <v>※　神奈川県体操協会</v>
          </cell>
          <cell r="O12">
            <v>1</v>
          </cell>
          <cell r="P12">
            <v>1</v>
          </cell>
          <cell r="Q12">
            <v>1</v>
          </cell>
          <cell r="R12">
            <v>1</v>
          </cell>
          <cell r="S12">
            <v>1</v>
          </cell>
          <cell r="U12" t="str">
            <v>日本体育大学女子短大</v>
          </cell>
          <cell r="V12" t="str">
            <v>２ ４ ３ ０ ４ １ １</v>
          </cell>
          <cell r="W12" t="str">
            <v>海老名市大谷南4-14-3</v>
          </cell>
          <cell r="X12" t="str">
            <v>046-231-6518</v>
          </cell>
          <cell r="Y12" t="str">
            <v>090-3088-0792</v>
          </cell>
          <cell r="AB12" t="str">
            <v>ー</v>
          </cell>
        </row>
        <row r="13">
          <cell r="B13">
            <v>9</v>
          </cell>
          <cell r="C13">
            <v>109</v>
          </cell>
          <cell r="D13" t="str">
            <v>継続</v>
          </cell>
          <cell r="E13" t="str">
            <v>女子１種</v>
          </cell>
          <cell r="F13" t="str">
            <v>BF</v>
          </cell>
          <cell r="G13">
            <v>14020053</v>
          </cell>
          <cell r="H13">
            <v>902006065</v>
          </cell>
          <cell r="I13">
            <v>791671</v>
          </cell>
          <cell r="J13" t="str">
            <v>二階堂　智子</v>
          </cell>
          <cell r="K13" t="str">
            <v>ニカイドウ　トモコ</v>
          </cell>
          <cell r="L13" t="str">
            <v>女</v>
          </cell>
          <cell r="M13" t="str">
            <v>1961.08.16</v>
          </cell>
          <cell r="N13" t="str">
            <v>※　神奈川県体操協会</v>
          </cell>
          <cell r="O13">
            <v>1</v>
          </cell>
          <cell r="P13">
            <v>1</v>
          </cell>
          <cell r="Q13">
            <v>1</v>
          </cell>
          <cell r="R13">
            <v>1</v>
          </cell>
          <cell r="S13">
            <v>1</v>
          </cell>
          <cell r="T13">
            <v>1</v>
          </cell>
          <cell r="U13" t="str">
            <v>日本体育大学女子短大</v>
          </cell>
          <cell r="V13" t="str">
            <v>２ ２ ０ ０ ０ ５ ３</v>
          </cell>
          <cell r="W13" t="str">
            <v>横浜市西区藤棚町1-82</v>
          </cell>
          <cell r="X13" t="str">
            <v>045-241-7060</v>
          </cell>
          <cell r="Y13" t="str">
            <v>090-1837-0246</v>
          </cell>
          <cell r="Z13" t="str">
            <v>横浜市立川和中学校</v>
          </cell>
          <cell r="AA13" t="str">
            <v>045-941-1361</v>
          </cell>
          <cell r="AB13" t="str">
            <v>ー</v>
          </cell>
        </row>
        <row r="14">
          <cell r="B14">
            <v>10</v>
          </cell>
          <cell r="C14">
            <v>110</v>
          </cell>
          <cell r="D14" t="str">
            <v>継続</v>
          </cell>
          <cell r="E14" t="str">
            <v>女子１種</v>
          </cell>
          <cell r="F14" t="str">
            <v>BF</v>
          </cell>
          <cell r="G14">
            <v>14020055</v>
          </cell>
          <cell r="H14">
            <v>902010298</v>
          </cell>
          <cell r="I14">
            <v>692948</v>
          </cell>
          <cell r="J14" t="str">
            <v>貝瀬　美佐子</v>
          </cell>
          <cell r="K14" t="str">
            <v>カイセ　ミサコ</v>
          </cell>
          <cell r="L14" t="str">
            <v>女</v>
          </cell>
          <cell r="M14" t="str">
            <v>1970.09.14</v>
          </cell>
          <cell r="N14" t="str">
            <v>※　神奈川県体操協会</v>
          </cell>
          <cell r="O14">
            <v>1</v>
          </cell>
          <cell r="P14">
            <v>1</v>
          </cell>
          <cell r="Q14">
            <v>1</v>
          </cell>
          <cell r="R14">
            <v>1</v>
          </cell>
          <cell r="S14">
            <v>1</v>
          </cell>
          <cell r="U14" t="str">
            <v>東京女子体育大学</v>
          </cell>
          <cell r="V14" t="str">
            <v>２ ４ ３ ０ ４ １ ９</v>
          </cell>
          <cell r="W14" t="str">
            <v>海老名市大谷北3-20-31</v>
          </cell>
          <cell r="X14" t="str">
            <v>046-231-6989</v>
          </cell>
          <cell r="Y14" t="str">
            <v>090-8816-2593</v>
          </cell>
          <cell r="Z14" t="str">
            <v>海老名市立大谷中学</v>
          </cell>
          <cell r="AB14" t="str">
            <v>ー</v>
          </cell>
        </row>
        <row r="15">
          <cell r="B15">
            <v>11</v>
          </cell>
          <cell r="C15">
            <v>111</v>
          </cell>
          <cell r="D15" t="str">
            <v>継続</v>
          </cell>
          <cell r="E15" t="str">
            <v>女子１種</v>
          </cell>
          <cell r="F15" t="str">
            <v>BF</v>
          </cell>
          <cell r="G15">
            <v>14020056</v>
          </cell>
          <cell r="H15">
            <v>902006892</v>
          </cell>
          <cell r="I15">
            <v>411189</v>
          </cell>
          <cell r="J15" t="str">
            <v>服部　なるみ</v>
          </cell>
          <cell r="K15" t="str">
            <v>ハットリ　ナルミ</v>
          </cell>
          <cell r="L15" t="str">
            <v>女</v>
          </cell>
          <cell r="M15" t="str">
            <v>1963.09.12</v>
          </cell>
          <cell r="N15" t="str">
            <v>※　神奈川県体操協会</v>
          </cell>
          <cell r="O15">
            <v>1</v>
          </cell>
          <cell r="P15">
            <v>1</v>
          </cell>
          <cell r="Q15">
            <v>1</v>
          </cell>
          <cell r="R15">
            <v>1</v>
          </cell>
          <cell r="S15">
            <v>1</v>
          </cell>
          <cell r="U15" t="str">
            <v>東京女子体育大学</v>
          </cell>
          <cell r="V15" t="str">
            <v>２ ４ ３ ０ ０ ３ ５</v>
          </cell>
          <cell r="W15" t="str">
            <v>厚木市愛甲4-9-5</v>
          </cell>
          <cell r="X15" t="str">
            <v>046-247-3826</v>
          </cell>
          <cell r="AB15" t="str">
            <v>堂山</v>
          </cell>
        </row>
        <row r="16">
          <cell r="B16">
            <v>12</v>
          </cell>
          <cell r="C16">
            <v>112</v>
          </cell>
          <cell r="D16" t="str">
            <v>継続</v>
          </cell>
          <cell r="E16" t="str">
            <v>女子１種</v>
          </cell>
          <cell r="F16" t="str">
            <v>BF</v>
          </cell>
          <cell r="G16">
            <v>14030042</v>
          </cell>
          <cell r="H16">
            <v>903005926</v>
          </cell>
          <cell r="I16">
            <v>834397</v>
          </cell>
          <cell r="J16" t="str">
            <v>川邉　有維子</v>
          </cell>
          <cell r="K16" t="str">
            <v>カワベ　ユイコ</v>
          </cell>
          <cell r="L16" t="str">
            <v>女</v>
          </cell>
          <cell r="M16" t="str">
            <v>1973.10.21</v>
          </cell>
          <cell r="N16" t="str">
            <v>ミヤマエ新体操クラブ</v>
          </cell>
          <cell r="O16">
            <v>1</v>
          </cell>
          <cell r="P16">
            <v>1</v>
          </cell>
          <cell r="Q16">
            <v>1</v>
          </cell>
          <cell r="R16">
            <v>1</v>
          </cell>
          <cell r="S16">
            <v>1</v>
          </cell>
          <cell r="T16">
            <v>1</v>
          </cell>
          <cell r="U16" t="str">
            <v>東京女子体育大学</v>
          </cell>
          <cell r="V16" t="str">
            <v>２ １ ３ ０ ０ ０ １</v>
          </cell>
          <cell r="W16" t="str">
            <v>川崎市高津区溝口6-9-30</v>
          </cell>
          <cell r="X16" t="str">
            <v>044-822-0591</v>
          </cell>
          <cell r="Y16" t="str">
            <v>090-5419-6103</v>
          </cell>
          <cell r="AB16" t="str">
            <v>二子新地</v>
          </cell>
        </row>
        <row r="17">
          <cell r="B17">
            <v>13</v>
          </cell>
          <cell r="C17">
            <v>113</v>
          </cell>
          <cell r="D17" t="str">
            <v>継続</v>
          </cell>
          <cell r="E17" t="str">
            <v>女子１種</v>
          </cell>
          <cell r="F17" t="str">
            <v>BF</v>
          </cell>
          <cell r="G17">
            <v>14020057</v>
          </cell>
          <cell r="H17">
            <v>902009252</v>
          </cell>
          <cell r="I17">
            <v>496639</v>
          </cell>
          <cell r="J17" t="str">
            <v>本江　睦</v>
          </cell>
          <cell r="K17" t="str">
            <v>ホンゴウ　ムツミ</v>
          </cell>
          <cell r="L17" t="str">
            <v>女</v>
          </cell>
          <cell r="M17" t="str">
            <v>1968.08.27</v>
          </cell>
          <cell r="N17" t="str">
            <v>MARSHA</v>
          </cell>
          <cell r="O17">
            <v>1</v>
          </cell>
          <cell r="P17">
            <v>1</v>
          </cell>
          <cell r="Q17">
            <v>1</v>
          </cell>
          <cell r="R17">
            <v>1</v>
          </cell>
          <cell r="S17">
            <v>1</v>
          </cell>
          <cell r="U17" t="str">
            <v>跡見学園女子大学</v>
          </cell>
          <cell r="V17" t="str">
            <v>２ ４ ０ ０ ０ ３ ２</v>
          </cell>
          <cell r="W17" t="str">
            <v>横浜市保土ヶ谷区法泉2-17-16-101</v>
          </cell>
          <cell r="X17" t="str">
            <v>045-355-6557</v>
          </cell>
          <cell r="Y17" t="str">
            <v>090-5568-4923</v>
          </cell>
          <cell r="AB17" t="str">
            <v>今井町</v>
          </cell>
        </row>
        <row r="18">
          <cell r="B18">
            <v>14</v>
          </cell>
          <cell r="C18">
            <v>114</v>
          </cell>
          <cell r="D18" t="str">
            <v>継続</v>
          </cell>
          <cell r="E18" t="str">
            <v>女子１種</v>
          </cell>
          <cell r="F18" t="str">
            <v>BF</v>
          </cell>
          <cell r="G18">
            <v>14020042</v>
          </cell>
          <cell r="H18">
            <v>902001529</v>
          </cell>
          <cell r="I18">
            <v>457959</v>
          </cell>
          <cell r="J18" t="str">
            <v>朝日　一美</v>
          </cell>
          <cell r="K18" t="str">
            <v>アサヒ　カズミ　</v>
          </cell>
          <cell r="L18" t="str">
            <v>女</v>
          </cell>
          <cell r="O18">
            <v>1</v>
          </cell>
          <cell r="P18">
            <v>1</v>
          </cell>
          <cell r="U18" t="str">
            <v>日本女子体育大学</v>
          </cell>
          <cell r="V18" t="str">
            <v>２ ５ ７ ０ ０ ０ ２</v>
          </cell>
          <cell r="W18" t="str">
            <v>横浜市栄区小山台1-11-26</v>
          </cell>
          <cell r="X18" t="str">
            <v>045-894-8693</v>
          </cell>
          <cell r="AB18" t="str">
            <v>ー</v>
          </cell>
        </row>
        <row r="19">
          <cell r="B19">
            <v>15</v>
          </cell>
          <cell r="C19">
            <v>115</v>
          </cell>
          <cell r="D19" t="str">
            <v>継続</v>
          </cell>
          <cell r="E19" t="str">
            <v>女子１種</v>
          </cell>
          <cell r="F19" t="str">
            <v>BF</v>
          </cell>
          <cell r="G19">
            <v>14020111</v>
          </cell>
          <cell r="H19">
            <v>902011521</v>
          </cell>
          <cell r="I19">
            <v>287058</v>
          </cell>
          <cell r="J19" t="str">
            <v>山田　由香</v>
          </cell>
          <cell r="K19" t="str">
            <v>ヤマダ　ユカ</v>
          </cell>
          <cell r="L19" t="str">
            <v>女</v>
          </cell>
          <cell r="M19" t="str">
            <v>1972.10.06</v>
          </cell>
          <cell r="N19" t="str">
            <v>なでしこＲＳＧ</v>
          </cell>
          <cell r="O19">
            <v>1</v>
          </cell>
          <cell r="P19">
            <v>1</v>
          </cell>
          <cell r="Q19">
            <v>1</v>
          </cell>
          <cell r="R19">
            <v>1</v>
          </cell>
          <cell r="S19">
            <v>1</v>
          </cell>
          <cell r="T19">
            <v>1</v>
          </cell>
          <cell r="U19" t="str">
            <v>日本女子体育大学</v>
          </cell>
          <cell r="V19" t="str">
            <v>２ ５ ４ ０ ０ ５ ２</v>
          </cell>
          <cell r="W19" t="str">
            <v>平塚市平塚1-13-13</v>
          </cell>
          <cell r="X19" t="str">
            <v>0463-68-9683</v>
          </cell>
          <cell r="Y19" t="str">
            <v>090-2204-0278</v>
          </cell>
          <cell r="AB19" t="str">
            <v>平塚</v>
          </cell>
        </row>
        <row r="20">
          <cell r="B20">
            <v>16</v>
          </cell>
          <cell r="C20">
            <v>116</v>
          </cell>
          <cell r="D20" t="str">
            <v>継続</v>
          </cell>
          <cell r="E20" t="str">
            <v>女子１種</v>
          </cell>
          <cell r="F20" t="str">
            <v>BF</v>
          </cell>
          <cell r="G20">
            <v>14020112</v>
          </cell>
          <cell r="H20">
            <v>902005696</v>
          </cell>
          <cell r="I20">
            <v>923892</v>
          </cell>
          <cell r="J20" t="str">
            <v>前島　佐恵子</v>
          </cell>
          <cell r="K20" t="str">
            <v>マエシマ　サエコ</v>
          </cell>
          <cell r="L20" t="str">
            <v>女</v>
          </cell>
          <cell r="M20" t="str">
            <v>1960.10.27</v>
          </cell>
          <cell r="N20" t="str">
            <v>平塚新体操クラブ</v>
          </cell>
          <cell r="O20">
            <v>1</v>
          </cell>
          <cell r="P20">
            <v>1</v>
          </cell>
          <cell r="Q20">
            <v>1</v>
          </cell>
          <cell r="R20">
            <v>1</v>
          </cell>
          <cell r="S20">
            <v>1</v>
          </cell>
          <cell r="V20" t="str">
            <v>２ ５ ４ ０ ０ ４ ２</v>
          </cell>
          <cell r="W20" t="str">
            <v>平塚市明石町25-5-1103</v>
          </cell>
          <cell r="X20" t="str">
            <v>0463-24-4140</v>
          </cell>
          <cell r="Y20" t="str">
            <v>090-1538-3670</v>
          </cell>
          <cell r="Z20" t="str">
            <v>平塚市立山城中学</v>
          </cell>
          <cell r="AA20" t="str">
            <v>0463-34-2530</v>
          </cell>
          <cell r="AB20" t="str">
            <v>平塚</v>
          </cell>
        </row>
        <row r="21">
          <cell r="B21">
            <v>17</v>
          </cell>
          <cell r="C21">
            <v>117</v>
          </cell>
          <cell r="D21" t="str">
            <v>継続</v>
          </cell>
          <cell r="E21" t="str">
            <v>女子１種</v>
          </cell>
          <cell r="F21" t="str">
            <v>BF</v>
          </cell>
          <cell r="G21">
            <v>14030044</v>
          </cell>
          <cell r="H21">
            <v>902011858</v>
          </cell>
          <cell r="I21">
            <v>120202</v>
          </cell>
          <cell r="J21" t="str">
            <v>玉野　有美</v>
          </cell>
          <cell r="K21" t="str">
            <v>タマノ　ユミ</v>
          </cell>
          <cell r="L21" t="str">
            <v>女</v>
          </cell>
          <cell r="M21" t="str">
            <v>1973.03.24</v>
          </cell>
          <cell r="N21" t="str">
            <v>Shaleur RG</v>
          </cell>
          <cell r="O21">
            <v>1</v>
          </cell>
          <cell r="P21">
            <v>1</v>
          </cell>
          <cell r="Q21">
            <v>1</v>
          </cell>
          <cell r="R21">
            <v>1</v>
          </cell>
          <cell r="S21">
            <v>1</v>
          </cell>
          <cell r="T21">
            <v>1</v>
          </cell>
          <cell r="U21" t="str">
            <v>日本女子体育大学</v>
          </cell>
          <cell r="V21" t="str">
            <v>１ ９ ４ ０ ０ ４ １</v>
          </cell>
          <cell r="W21" t="str">
            <v>東京都町田市玉川学園8-4-12</v>
          </cell>
          <cell r="X21" t="str">
            <v>042-720-7308</v>
          </cell>
          <cell r="Y21" t="str">
            <v>080-5016-3218</v>
          </cell>
          <cell r="AA21" t="str">
            <v>046-254-5192</v>
          </cell>
          <cell r="AB21" t="str">
            <v>玉川学園前</v>
          </cell>
        </row>
        <row r="22">
          <cell r="B22">
            <v>18</v>
          </cell>
          <cell r="C22">
            <v>118</v>
          </cell>
          <cell r="D22" t="str">
            <v>継続</v>
          </cell>
          <cell r="E22" t="str">
            <v>女子１種</v>
          </cell>
          <cell r="F22" t="str">
            <v>BF</v>
          </cell>
          <cell r="G22">
            <v>14030051</v>
          </cell>
          <cell r="H22">
            <v>903005208</v>
          </cell>
          <cell r="I22">
            <v>561140</v>
          </cell>
          <cell r="J22" t="str">
            <v>丸山　祥子</v>
          </cell>
          <cell r="K22" t="str">
            <v>マルヤマ　サチコ</v>
          </cell>
          <cell r="L22" t="str">
            <v>女</v>
          </cell>
          <cell r="M22" t="str">
            <v>1970.12.29</v>
          </cell>
          <cell r="N22" t="str">
            <v>Sonnet ＲＧ</v>
          </cell>
          <cell r="O22">
            <v>1</v>
          </cell>
          <cell r="P22">
            <v>1</v>
          </cell>
          <cell r="Q22">
            <v>1</v>
          </cell>
          <cell r="R22">
            <v>1</v>
          </cell>
          <cell r="S22">
            <v>1</v>
          </cell>
          <cell r="T22">
            <v>1</v>
          </cell>
          <cell r="U22" t="str">
            <v>東京女子体育大学</v>
          </cell>
          <cell r="V22" t="str">
            <v>２ ２ ３ ０ ０ ５ ３</v>
          </cell>
          <cell r="W22" t="str">
            <v>横浜市港北区綱島西5-13-36</v>
          </cell>
          <cell r="X22" t="str">
            <v>045-542-6299</v>
          </cell>
          <cell r="Y22" t="str">
            <v>090-5554-3239</v>
          </cell>
          <cell r="AB22" t="str">
            <v>綱島</v>
          </cell>
        </row>
        <row r="23">
          <cell r="B23">
            <v>19</v>
          </cell>
          <cell r="C23">
            <v>119</v>
          </cell>
          <cell r="D23" t="str">
            <v>継続</v>
          </cell>
          <cell r="E23" t="str">
            <v>女子１種</v>
          </cell>
          <cell r="F23" t="str">
            <v>BF</v>
          </cell>
          <cell r="G23">
            <v>14020106</v>
          </cell>
          <cell r="H23">
            <v>902006993</v>
          </cell>
          <cell r="I23">
            <v>710266</v>
          </cell>
          <cell r="J23" t="str">
            <v>市川　ふみよ</v>
          </cell>
          <cell r="K23" t="str">
            <v>イチカワ　フミヨ</v>
          </cell>
          <cell r="L23" t="str">
            <v>女</v>
          </cell>
          <cell r="M23" t="str">
            <v>1963.12.16</v>
          </cell>
          <cell r="N23" t="str">
            <v>横浜翠陵中学高等学校</v>
          </cell>
          <cell r="O23">
            <v>1</v>
          </cell>
          <cell r="P23">
            <v>1</v>
          </cell>
          <cell r="Q23">
            <v>1</v>
          </cell>
          <cell r="R23">
            <v>1</v>
          </cell>
          <cell r="S23">
            <v>1</v>
          </cell>
          <cell r="T23">
            <v>1</v>
          </cell>
          <cell r="U23" t="str">
            <v>筑波大学</v>
          </cell>
          <cell r="V23" t="str">
            <v>２ ２ ８ ０ ０ １ ５</v>
          </cell>
          <cell r="W23" t="str">
            <v>座間市南栗原1-13-38-103</v>
          </cell>
          <cell r="X23" t="str">
            <v>046-253-4674</v>
          </cell>
          <cell r="Y23" t="str">
            <v>090-4090-2759</v>
          </cell>
          <cell r="Z23" t="str">
            <v>横浜翠陵中学高等学校</v>
          </cell>
          <cell r="AA23" t="str">
            <v>045-921-0301</v>
          </cell>
          <cell r="AB23" t="str">
            <v>さがみ野</v>
          </cell>
        </row>
        <row r="24">
          <cell r="B24">
            <v>20</v>
          </cell>
          <cell r="C24">
            <v>120</v>
          </cell>
          <cell r="D24" t="str">
            <v>継続</v>
          </cell>
          <cell r="E24" t="str">
            <v>女子１種</v>
          </cell>
          <cell r="F24" t="str">
            <v>BF</v>
          </cell>
          <cell r="G24">
            <v>14030045</v>
          </cell>
          <cell r="H24">
            <v>903007501</v>
          </cell>
          <cell r="I24">
            <v>734316</v>
          </cell>
          <cell r="J24" t="str">
            <v>比嘉　有美</v>
          </cell>
          <cell r="K24" t="str">
            <v>ヒガ　ユミ</v>
          </cell>
          <cell r="L24" t="str">
            <v>女</v>
          </cell>
          <cell r="M24" t="str">
            <v>1979.02.09</v>
          </cell>
          <cell r="N24" t="str">
            <v>Sonnet　ＲＧ</v>
          </cell>
          <cell r="O24">
            <v>1</v>
          </cell>
          <cell r="P24">
            <v>1</v>
          </cell>
          <cell r="Q24">
            <v>1</v>
          </cell>
          <cell r="R24">
            <v>1</v>
          </cell>
          <cell r="S24">
            <v>1</v>
          </cell>
          <cell r="T24">
            <v>1</v>
          </cell>
          <cell r="U24" t="str">
            <v>日本女子体育大学</v>
          </cell>
          <cell r="V24" t="str">
            <v>２ ２ １ ０ ８ ４ ３</v>
          </cell>
          <cell r="W24" t="str">
            <v>横浜市神奈川区松ヶ丘35-12ー704</v>
          </cell>
          <cell r="Y24" t="str">
            <v>090-4713-6391</v>
          </cell>
          <cell r="AB24" t="str">
            <v>ー</v>
          </cell>
        </row>
        <row r="25">
          <cell r="B25">
            <v>21</v>
          </cell>
          <cell r="C25">
            <v>121</v>
          </cell>
          <cell r="D25" t="str">
            <v>継続</v>
          </cell>
          <cell r="E25" t="str">
            <v>女子１種</v>
          </cell>
          <cell r="F25" t="str">
            <v>BF</v>
          </cell>
          <cell r="G25">
            <v>14020117</v>
          </cell>
          <cell r="H25">
            <v>902001948</v>
          </cell>
          <cell r="I25">
            <v>415234</v>
          </cell>
          <cell r="J25" t="str">
            <v>白土　邦子</v>
          </cell>
          <cell r="K25" t="str">
            <v>シラツチ　クニコ</v>
          </cell>
          <cell r="L25" t="str">
            <v>女</v>
          </cell>
          <cell r="M25" t="str">
            <v>1950.02.19</v>
          </cell>
          <cell r="N25" t="str">
            <v>白土新体操クラブ</v>
          </cell>
          <cell r="O25">
            <v>1</v>
          </cell>
          <cell r="P25">
            <v>1</v>
          </cell>
          <cell r="Q25">
            <v>1</v>
          </cell>
          <cell r="R25">
            <v>1</v>
          </cell>
          <cell r="S25">
            <v>1</v>
          </cell>
          <cell r="T25">
            <v>1</v>
          </cell>
          <cell r="U25" t="str">
            <v>東京女子体育大学</v>
          </cell>
          <cell r="V25" t="str">
            <v>２ １ ６ ０ ０ ０ ６</v>
          </cell>
          <cell r="W25" t="str">
            <v>川崎市宮前区宮前平2-16-2-501</v>
          </cell>
          <cell r="X25" t="str">
            <v>044-855-3520</v>
          </cell>
          <cell r="Y25" t="str">
            <v>080-5507-0348</v>
          </cell>
          <cell r="AB25" t="str">
            <v>宮前平</v>
          </cell>
        </row>
        <row r="26">
          <cell r="B26">
            <v>22</v>
          </cell>
          <cell r="C26">
            <v>122</v>
          </cell>
          <cell r="D26" t="str">
            <v>継続</v>
          </cell>
          <cell r="E26" t="str">
            <v>女子１種</v>
          </cell>
          <cell r="F26" t="str">
            <v>BF</v>
          </cell>
          <cell r="G26">
            <v>14020121</v>
          </cell>
          <cell r="H26">
            <v>902015355</v>
          </cell>
          <cell r="I26">
            <v>599407</v>
          </cell>
          <cell r="J26" t="str">
            <v>鈴木　波央子</v>
          </cell>
          <cell r="K26" t="str">
            <v>スズキ　ナオコ</v>
          </cell>
          <cell r="L26" t="str">
            <v>女</v>
          </cell>
          <cell r="M26" t="str">
            <v>1979.01.06</v>
          </cell>
          <cell r="N26" t="str">
            <v>緑ヶ丘女子高校</v>
          </cell>
          <cell r="O26">
            <v>1</v>
          </cell>
          <cell r="P26">
            <v>1</v>
          </cell>
          <cell r="Q26">
            <v>1</v>
          </cell>
          <cell r="R26">
            <v>1</v>
          </cell>
          <cell r="S26">
            <v>1</v>
          </cell>
          <cell r="T26">
            <v>1</v>
          </cell>
          <cell r="U26" t="str">
            <v>日本女子体育大学</v>
          </cell>
          <cell r="V26" t="str">
            <v>２ ２ ０ ０ ０ ２ ３</v>
          </cell>
          <cell r="W26" t="str">
            <v>横浜市西区平沼1-40-17　907</v>
          </cell>
          <cell r="X26" t="str">
            <v>045-323-3022</v>
          </cell>
          <cell r="Y26" t="str">
            <v>090-4676-7755</v>
          </cell>
          <cell r="Z26" t="str">
            <v>緑ヶ丘女子高校</v>
          </cell>
          <cell r="AA26" t="str">
            <v>046-822-1651</v>
          </cell>
          <cell r="AB26" t="str">
            <v>横浜</v>
          </cell>
        </row>
        <row r="27">
          <cell r="B27">
            <v>23</v>
          </cell>
          <cell r="C27">
            <v>123</v>
          </cell>
          <cell r="D27" t="str">
            <v>継続</v>
          </cell>
          <cell r="E27" t="str">
            <v>女子１種</v>
          </cell>
          <cell r="F27" t="str">
            <v>BF</v>
          </cell>
          <cell r="G27">
            <v>13030261</v>
          </cell>
          <cell r="H27">
            <v>902010235</v>
          </cell>
          <cell r="I27">
            <v>599407</v>
          </cell>
          <cell r="J27" t="str">
            <v>ﾌﾟﾚｽﾘｰ明日香</v>
          </cell>
          <cell r="K27" t="str">
            <v>プレスリー　アスカ</v>
          </cell>
          <cell r="L27" t="str">
            <v>女</v>
          </cell>
          <cell r="M27" t="str">
            <v>1970.08.07</v>
          </cell>
          <cell r="N27" t="str">
            <v>海老名新体操クラブ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  <cell r="S27">
            <v>1</v>
          </cell>
          <cell r="U27" t="str">
            <v>東京女子体育大学</v>
          </cell>
          <cell r="V27" t="str">
            <v>２ ４ ３ ０ ４ ２ ７</v>
          </cell>
          <cell r="W27" t="str">
            <v>海老名市杉久保南2-7-28</v>
          </cell>
          <cell r="X27" t="str">
            <v>046-283-5298</v>
          </cell>
          <cell r="Y27" t="str">
            <v>090-3407-6536</v>
          </cell>
          <cell r="AB27" t="str">
            <v>ー</v>
          </cell>
        </row>
        <row r="28">
          <cell r="B28">
            <v>24</v>
          </cell>
          <cell r="C28">
            <v>124</v>
          </cell>
          <cell r="D28" t="str">
            <v>継続</v>
          </cell>
          <cell r="E28" t="str">
            <v>女子１種</v>
          </cell>
          <cell r="F28" t="str">
            <v>BF</v>
          </cell>
          <cell r="G28">
            <v>13020186</v>
          </cell>
          <cell r="H28">
            <v>902007586</v>
          </cell>
          <cell r="I28">
            <v>962573</v>
          </cell>
          <cell r="J28" t="str">
            <v>山本　里佳</v>
          </cell>
          <cell r="K28" t="str">
            <v>ヤマモト　リカ</v>
          </cell>
          <cell r="L28" t="str">
            <v>女</v>
          </cell>
          <cell r="M28" t="str">
            <v>1965.03.08</v>
          </cell>
          <cell r="N28" t="str">
            <v>※　神奈川県体操協会</v>
          </cell>
          <cell r="O28">
            <v>1</v>
          </cell>
          <cell r="P28">
            <v>1</v>
          </cell>
          <cell r="Q28">
            <v>1</v>
          </cell>
          <cell r="R28">
            <v>1</v>
          </cell>
          <cell r="S28">
            <v>1</v>
          </cell>
          <cell r="T28">
            <v>1</v>
          </cell>
          <cell r="U28" t="str">
            <v>東京女子体育大学</v>
          </cell>
          <cell r="V28" t="str">
            <v>２ ５ １ ０ ０ ２ ５</v>
          </cell>
          <cell r="W28" t="str">
            <v>藤沢市鵠沼石上1-12-12-203</v>
          </cell>
          <cell r="X28" t="str">
            <v>0466-27-1782</v>
          </cell>
          <cell r="Y28" t="str">
            <v>090-7279-8521</v>
          </cell>
          <cell r="Z28" t="str">
            <v>国士舘大学</v>
          </cell>
          <cell r="AA28" t="str">
            <v>042-339-7200</v>
          </cell>
          <cell r="AB28" t="str">
            <v>藤沢</v>
          </cell>
        </row>
        <row r="29">
          <cell r="B29">
            <v>25</v>
          </cell>
          <cell r="C29">
            <v>125</v>
          </cell>
          <cell r="D29" t="str">
            <v>継続</v>
          </cell>
          <cell r="E29" t="str">
            <v>女子１種</v>
          </cell>
          <cell r="F29" t="str">
            <v>BF</v>
          </cell>
          <cell r="G29">
            <v>13040121</v>
          </cell>
          <cell r="H29">
            <v>904002493</v>
          </cell>
          <cell r="I29">
            <v>368463</v>
          </cell>
          <cell r="J29" t="str">
            <v>上薗　美紀</v>
          </cell>
          <cell r="K29" t="str">
            <v>ウエゾノ　ミキ</v>
          </cell>
          <cell r="L29" t="str">
            <v>女</v>
          </cell>
          <cell r="M29" t="str">
            <v>1984.08.22</v>
          </cell>
          <cell r="N29" t="str">
            <v>※　神奈川県体操協会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  <cell r="S29">
            <v>1</v>
          </cell>
          <cell r="T29">
            <v>1</v>
          </cell>
          <cell r="U29" t="str">
            <v>日本女子体育大学</v>
          </cell>
          <cell r="V29" t="str">
            <v>２ ４ ７ ０ ０ ０ ７</v>
          </cell>
          <cell r="W29" t="str">
            <v>横浜市栄区小菅ケ谷1-15-45-201</v>
          </cell>
          <cell r="X29" t="str">
            <v>0466-45-8128</v>
          </cell>
          <cell r="Y29" t="str">
            <v>090-4073-8304</v>
          </cell>
          <cell r="AB29" t="str">
            <v>本郷台</v>
          </cell>
        </row>
        <row r="30">
          <cell r="B30">
            <v>26</v>
          </cell>
          <cell r="C30">
            <v>126</v>
          </cell>
          <cell r="D30" t="str">
            <v>継続</v>
          </cell>
          <cell r="E30" t="str">
            <v>女子１種</v>
          </cell>
          <cell r="F30" t="str">
            <v>BF</v>
          </cell>
          <cell r="G30">
            <v>14040069</v>
          </cell>
          <cell r="H30">
            <v>904001017</v>
          </cell>
          <cell r="I30">
            <v>821124</v>
          </cell>
          <cell r="J30" t="str">
            <v>岡田　小枝子</v>
          </cell>
          <cell r="K30" t="str">
            <v>オカダ　サエコ</v>
          </cell>
          <cell r="L30" t="str">
            <v>女</v>
          </cell>
          <cell r="M30" t="str">
            <v>1972.12.22</v>
          </cell>
          <cell r="N30" t="str">
            <v xml:space="preserve">CLUB SILVA </v>
          </cell>
          <cell r="O30">
            <v>1</v>
          </cell>
          <cell r="P30">
            <v>1</v>
          </cell>
          <cell r="Q30">
            <v>1</v>
          </cell>
          <cell r="R30">
            <v>1</v>
          </cell>
          <cell r="S30">
            <v>1</v>
          </cell>
          <cell r="T30">
            <v>1</v>
          </cell>
          <cell r="U30" t="str">
            <v>武庫川女子大学</v>
          </cell>
          <cell r="V30" t="str">
            <v>２ ２ ４ ０ ０ ２ １</v>
          </cell>
          <cell r="W30" t="str">
            <v>横浜市都筑区北山田6-52-2-304</v>
          </cell>
          <cell r="X30" t="str">
            <v>045-594-3115</v>
          </cell>
          <cell r="Y30" t="str">
            <v>090-5305-1343</v>
          </cell>
          <cell r="AB30" t="str">
            <v>稲荷坂</v>
          </cell>
        </row>
        <row r="31">
          <cell r="B31">
            <v>27</v>
          </cell>
          <cell r="C31">
            <v>127</v>
          </cell>
          <cell r="D31" t="str">
            <v>継続</v>
          </cell>
          <cell r="E31" t="str">
            <v>女子１種</v>
          </cell>
          <cell r="F31" t="str">
            <v>BF</v>
          </cell>
          <cell r="G31">
            <v>14060065</v>
          </cell>
          <cell r="H31">
            <v>906001612</v>
          </cell>
          <cell r="I31">
            <v>560727</v>
          </cell>
          <cell r="J31" t="str">
            <v>林　美帆</v>
          </cell>
          <cell r="K31" t="str">
            <v>ハヤシ　ミホ</v>
          </cell>
          <cell r="L31" t="str">
            <v>女</v>
          </cell>
          <cell r="M31" t="str">
            <v>1978.04.09</v>
          </cell>
          <cell r="N31" t="str">
            <v xml:space="preserve">CLUB SILVA </v>
          </cell>
          <cell r="O31">
            <v>1</v>
          </cell>
          <cell r="P31">
            <v>1</v>
          </cell>
          <cell r="Q31">
            <v>1</v>
          </cell>
          <cell r="R31">
            <v>1</v>
          </cell>
          <cell r="S31">
            <v>1</v>
          </cell>
          <cell r="U31" t="str">
            <v>日本体育大学</v>
          </cell>
          <cell r="V31" t="str">
            <v>２ ３ ６ ０ ０ ２ ６</v>
          </cell>
          <cell r="W31" t="str">
            <v>横浜市金沢区柳町６－３０</v>
          </cell>
          <cell r="Y31" t="str">
            <v>090-4094-4275</v>
          </cell>
          <cell r="AB31" t="str">
            <v>金沢八景</v>
          </cell>
        </row>
        <row r="32">
          <cell r="B32">
            <v>28</v>
          </cell>
          <cell r="C32">
            <v>128</v>
          </cell>
          <cell r="D32" t="str">
            <v>継続</v>
          </cell>
          <cell r="E32" t="str">
            <v>女子１種</v>
          </cell>
          <cell r="F32" t="str">
            <v>BF</v>
          </cell>
          <cell r="G32">
            <v>13020177</v>
          </cell>
          <cell r="H32">
            <v>902012523</v>
          </cell>
          <cell r="I32">
            <v>543410</v>
          </cell>
          <cell r="J32" t="str">
            <v>大窪　光子</v>
          </cell>
          <cell r="K32" t="str">
            <v>オオクボ　ミツコ</v>
          </cell>
          <cell r="L32" t="str">
            <v>女</v>
          </cell>
          <cell r="M32" t="str">
            <v>1974.04.26</v>
          </cell>
          <cell r="N32" t="str">
            <v>LUCE　RG</v>
          </cell>
          <cell r="O32">
            <v>1</v>
          </cell>
          <cell r="P32">
            <v>1</v>
          </cell>
          <cell r="Q32">
            <v>1</v>
          </cell>
          <cell r="R32">
            <v>1</v>
          </cell>
          <cell r="S32">
            <v>1</v>
          </cell>
          <cell r="T32">
            <v>1</v>
          </cell>
          <cell r="U32" t="str">
            <v>日本女子体育大学</v>
          </cell>
          <cell r="V32" t="str">
            <v>２ ２ ２ ０ ０ ３ ３</v>
          </cell>
          <cell r="W32" t="str">
            <v>横浜市港北区新横浜1-1-15-604</v>
          </cell>
          <cell r="Y32" t="str">
            <v>090-2763-1645</v>
          </cell>
          <cell r="AB32" t="str">
            <v>新横浜</v>
          </cell>
        </row>
        <row r="33">
          <cell r="B33">
            <v>29</v>
          </cell>
          <cell r="C33">
            <v>129</v>
          </cell>
          <cell r="D33" t="str">
            <v>継続</v>
          </cell>
          <cell r="E33" t="str">
            <v>女子１種</v>
          </cell>
          <cell r="F33" t="str">
            <v>BF</v>
          </cell>
          <cell r="G33">
            <v>14040068</v>
          </cell>
          <cell r="H33">
            <v>902007465</v>
          </cell>
          <cell r="I33">
            <v>877122</v>
          </cell>
          <cell r="J33" t="str">
            <v>石山　麻理子</v>
          </cell>
          <cell r="K33" t="str">
            <v>イシヤマ　マリコ</v>
          </cell>
          <cell r="L33" t="str">
            <v>女</v>
          </cell>
          <cell r="M33" t="str">
            <v>1965.01.10</v>
          </cell>
          <cell r="N33" t="str">
            <v>ソレイユ/ﾌﾞﾙｰﾛｰｽﾞ</v>
          </cell>
          <cell r="O33">
            <v>2</v>
          </cell>
          <cell r="P33">
            <v>1</v>
          </cell>
          <cell r="Q33">
            <v>1</v>
          </cell>
          <cell r="R33">
            <v>1</v>
          </cell>
          <cell r="S33">
            <v>1</v>
          </cell>
          <cell r="U33" t="str">
            <v>日本女子体育大学</v>
          </cell>
          <cell r="V33" t="str">
            <v>２ １ ４ ０ ０ ３ ４</v>
          </cell>
          <cell r="W33" t="str">
            <v>川崎市多摩区三田4-4-5-206</v>
          </cell>
          <cell r="X33" t="str">
            <v>044-935-6414</v>
          </cell>
          <cell r="Y33" t="str">
            <v>090-5828-6364</v>
          </cell>
          <cell r="AB33" t="str">
            <v>生田</v>
          </cell>
        </row>
        <row r="34">
          <cell r="B34">
            <v>30</v>
          </cell>
          <cell r="C34">
            <v>130</v>
          </cell>
          <cell r="D34" t="str">
            <v>継続</v>
          </cell>
          <cell r="E34" t="str">
            <v>女子１種</v>
          </cell>
          <cell r="F34" t="str">
            <v>BF</v>
          </cell>
          <cell r="G34">
            <v>14020192</v>
          </cell>
          <cell r="H34">
            <v>902010519</v>
          </cell>
          <cell r="I34">
            <v>393871</v>
          </cell>
          <cell r="J34" t="str">
            <v>蔀　香子</v>
          </cell>
          <cell r="K34" t="str">
            <v>シトミ　キョウコ</v>
          </cell>
          <cell r="L34" t="str">
            <v>女</v>
          </cell>
          <cell r="M34" t="str">
            <v>1971.01.22</v>
          </cell>
          <cell r="N34" t="str">
            <v>※　神奈川県体操協会</v>
          </cell>
          <cell r="O34">
            <v>2</v>
          </cell>
          <cell r="P34">
            <v>1</v>
          </cell>
          <cell r="Q34">
            <v>1</v>
          </cell>
          <cell r="R34">
            <v>1</v>
          </cell>
          <cell r="S34">
            <v>1</v>
          </cell>
          <cell r="T34">
            <v>1</v>
          </cell>
          <cell r="U34" t="str">
            <v>日本女子体育大学</v>
          </cell>
          <cell r="V34" t="str">
            <v>２ ０ ６ ０ ８ ２ ３</v>
          </cell>
          <cell r="W34" t="str">
            <v>東京都稲城市平尾3-7-5-43-504</v>
          </cell>
          <cell r="X34" t="str">
            <v>042-331-1503</v>
          </cell>
          <cell r="Y34" t="str">
            <v>090-4848-4317</v>
          </cell>
          <cell r="AB34" t="str">
            <v>ー</v>
          </cell>
        </row>
        <row r="35">
          <cell r="B35">
            <v>31</v>
          </cell>
          <cell r="C35">
            <v>131</v>
          </cell>
          <cell r="D35" t="str">
            <v>継続</v>
          </cell>
          <cell r="E35" t="str">
            <v>女子１種</v>
          </cell>
          <cell r="F35" t="str">
            <v>BF</v>
          </cell>
          <cell r="G35">
            <v>14070049</v>
          </cell>
          <cell r="H35">
            <v>902017579</v>
          </cell>
          <cell r="I35">
            <v>863850</v>
          </cell>
          <cell r="J35" t="str">
            <v>香西　昌美</v>
          </cell>
          <cell r="K35" t="str">
            <v>コウザイ　マサミ</v>
          </cell>
          <cell r="L35" t="str">
            <v>女</v>
          </cell>
          <cell r="M35" t="str">
            <v>1983.04.05</v>
          </cell>
          <cell r="N35" t="str">
            <v>※　神奈川県体操協会</v>
          </cell>
          <cell r="O35">
            <v>2</v>
          </cell>
          <cell r="P35">
            <v>1</v>
          </cell>
          <cell r="Q35">
            <v>1</v>
          </cell>
          <cell r="R35">
            <v>1</v>
          </cell>
          <cell r="S35">
            <v>1</v>
          </cell>
          <cell r="T35">
            <v>1</v>
          </cell>
          <cell r="U35" t="str">
            <v>東京女子体育大学</v>
          </cell>
          <cell r="V35" t="str">
            <v>２ ２ ６ ０ ０ ２ ７</v>
          </cell>
          <cell r="W35" t="str">
            <v>横浜市緑区長津田1-23-17</v>
          </cell>
          <cell r="X35" t="str">
            <v>045-981-5246</v>
          </cell>
          <cell r="Y35" t="str">
            <v>080-3090-7815</v>
          </cell>
          <cell r="Z35" t="str">
            <v>日本体操協会</v>
          </cell>
          <cell r="AB35" t="str">
            <v>長津田</v>
          </cell>
        </row>
        <row r="36">
          <cell r="B36">
            <v>32</v>
          </cell>
          <cell r="C36">
            <v>132</v>
          </cell>
          <cell r="D36" t="str">
            <v>継続</v>
          </cell>
          <cell r="E36" t="str">
            <v>女子１種</v>
          </cell>
          <cell r="F36" t="str">
            <v>BF</v>
          </cell>
          <cell r="G36">
            <v>14070063</v>
          </cell>
          <cell r="H36">
            <v>902019078</v>
          </cell>
          <cell r="I36">
            <v>564772</v>
          </cell>
          <cell r="J36" t="str">
            <v>土谷　舞奈</v>
          </cell>
          <cell r="K36" t="str">
            <v>ツチヤ　マイナ</v>
          </cell>
          <cell r="L36" t="str">
            <v>女</v>
          </cell>
          <cell r="M36" t="str">
            <v>1988.04.10</v>
          </cell>
          <cell r="N36" t="str">
            <v>東台新体操クラブ</v>
          </cell>
          <cell r="O36">
            <v>2</v>
          </cell>
          <cell r="P36">
            <v>1</v>
          </cell>
          <cell r="Q36">
            <v>1</v>
          </cell>
          <cell r="R36">
            <v>1</v>
          </cell>
          <cell r="S36">
            <v>1</v>
          </cell>
          <cell r="T36">
            <v>1</v>
          </cell>
          <cell r="U36" t="str">
            <v>川村学園女子大学</v>
          </cell>
          <cell r="V36" t="str">
            <v>２ ４ ５ ０ ０ ５ １</v>
          </cell>
          <cell r="W36" t="str">
            <v>横浜市戸塚区名瀬町52-1-713</v>
          </cell>
          <cell r="X36" t="str">
            <v>045-812-7614</v>
          </cell>
          <cell r="Y36" t="str">
            <v>090-3500-9801</v>
          </cell>
          <cell r="AB36" t="str">
            <v>富士橋</v>
          </cell>
        </row>
        <row r="37">
          <cell r="B37">
            <v>33</v>
          </cell>
          <cell r="C37">
            <v>133</v>
          </cell>
          <cell r="D37" t="str">
            <v>継続</v>
          </cell>
          <cell r="E37" t="str">
            <v>女子１種</v>
          </cell>
          <cell r="F37" t="str">
            <v>BF</v>
          </cell>
          <cell r="H37">
            <v>904001307</v>
          </cell>
          <cell r="J37" t="str">
            <v>杉山　裕美</v>
          </cell>
          <cell r="K37" t="str">
            <v>スギヤマ　ヒロミ</v>
          </cell>
          <cell r="L37" t="str">
            <v>女</v>
          </cell>
          <cell r="N37" t="str">
            <v>※　神奈川県体操協会</v>
          </cell>
          <cell r="O37">
            <v>2</v>
          </cell>
          <cell r="P37">
            <v>1</v>
          </cell>
          <cell r="Q37">
            <v>1</v>
          </cell>
          <cell r="R37">
            <v>1</v>
          </cell>
          <cell r="S37">
            <v>1</v>
          </cell>
          <cell r="T37">
            <v>1</v>
          </cell>
          <cell r="U37" t="str">
            <v>日本女子体育大学</v>
          </cell>
          <cell r="V37" t="str">
            <v>３ ４ １ ０ ０ １ ８</v>
          </cell>
          <cell r="W37" t="str">
            <v>埼玉県三郷市早稲田3-26-7-410</v>
          </cell>
          <cell r="X37" t="str">
            <v>048-945-8992</v>
          </cell>
          <cell r="Y37" t="str">
            <v>090-9826-9052</v>
          </cell>
          <cell r="AB37" t="str">
            <v>三郷</v>
          </cell>
        </row>
        <row r="38">
          <cell r="B38">
            <v>34</v>
          </cell>
          <cell r="C38">
            <v>134</v>
          </cell>
          <cell r="D38" t="str">
            <v>継続</v>
          </cell>
          <cell r="E38" t="str">
            <v>女子１種</v>
          </cell>
          <cell r="F38" t="str">
            <v>BF</v>
          </cell>
          <cell r="H38">
            <v>902007825</v>
          </cell>
          <cell r="J38" t="str">
            <v>神保　智子</v>
          </cell>
          <cell r="K38" t="str">
            <v>ジンボ　トモコ</v>
          </cell>
          <cell r="L38" t="str">
            <v>女</v>
          </cell>
          <cell r="M38" t="str">
            <v>1965.10.13</v>
          </cell>
          <cell r="N38" t="str">
            <v>いずみ野新体操クラブ</v>
          </cell>
          <cell r="O38">
            <v>2</v>
          </cell>
          <cell r="P38">
            <v>2</v>
          </cell>
          <cell r="Q38">
            <v>1</v>
          </cell>
          <cell r="R38">
            <v>1</v>
          </cell>
          <cell r="S38">
            <v>1</v>
          </cell>
          <cell r="T38">
            <v>1</v>
          </cell>
          <cell r="U38" t="str">
            <v>東京女子体育大学</v>
          </cell>
          <cell r="V38" t="str">
            <v>１ ９ ２ ０ ０ ４ ５</v>
          </cell>
          <cell r="W38" t="str">
            <v>東京都八王子市大和田町3-11-28-1001</v>
          </cell>
          <cell r="X38" t="str">
            <v>042-644-4929</v>
          </cell>
          <cell r="Y38" t="str">
            <v>090-5804-2682</v>
          </cell>
          <cell r="AB38" t="str">
            <v>大和田</v>
          </cell>
        </row>
        <row r="39">
          <cell r="B39">
            <v>35</v>
          </cell>
          <cell r="C39">
            <v>135</v>
          </cell>
          <cell r="D39" t="str">
            <v>新規</v>
          </cell>
          <cell r="E39" t="str">
            <v>女子１種</v>
          </cell>
          <cell r="F39" t="str">
            <v>BF</v>
          </cell>
          <cell r="H39">
            <v>908017962</v>
          </cell>
          <cell r="J39" t="str">
            <v>清　水　ほのか</v>
          </cell>
          <cell r="K39" t="str">
            <v>シミズ　ホノカ</v>
          </cell>
          <cell r="L39" t="str">
            <v>女</v>
          </cell>
          <cell r="M39" t="str">
            <v>1994.02.04</v>
          </cell>
          <cell r="N39" t="str">
            <v>誠心ジュニア新体操クラブ</v>
          </cell>
          <cell r="P39">
            <v>3</v>
          </cell>
          <cell r="Q39">
            <v>3</v>
          </cell>
          <cell r="R39">
            <v>2</v>
          </cell>
          <cell r="S39">
            <v>1</v>
          </cell>
          <cell r="T39">
            <v>1</v>
          </cell>
          <cell r="U39" t="str">
            <v>日本女子体育大学</v>
          </cell>
          <cell r="V39" t="str">
            <v>２ ２ １ ０ ０ １ ３</v>
          </cell>
          <cell r="W39" t="str">
            <v>川崎市中原区上平間1254-3-501</v>
          </cell>
          <cell r="Y39" t="str">
            <v>090-4434-1798</v>
          </cell>
          <cell r="AB39" t="str">
            <v>鹿島田</v>
          </cell>
        </row>
        <row r="40">
          <cell r="B40">
            <v>36</v>
          </cell>
          <cell r="C40">
            <v>201</v>
          </cell>
          <cell r="D40" t="str">
            <v>継続</v>
          </cell>
          <cell r="E40" t="str">
            <v>女子２種</v>
          </cell>
          <cell r="F40" t="str">
            <v>BF</v>
          </cell>
          <cell r="G40">
            <v>14020100</v>
          </cell>
          <cell r="H40">
            <v>902005657</v>
          </cell>
          <cell r="I40">
            <v>347514</v>
          </cell>
          <cell r="J40" t="str">
            <v>石郷岡　秀子</v>
          </cell>
          <cell r="K40" t="str">
            <v>イシゴウオカ　ヒデコ</v>
          </cell>
          <cell r="L40" t="str">
            <v>女</v>
          </cell>
          <cell r="M40" t="str">
            <v>1960.09.30</v>
          </cell>
          <cell r="N40" t="str">
            <v>緑ヶ丘女子高校</v>
          </cell>
          <cell r="O40">
            <v>2</v>
          </cell>
          <cell r="P40">
            <v>2</v>
          </cell>
          <cell r="Q40">
            <v>2</v>
          </cell>
          <cell r="R40">
            <v>2</v>
          </cell>
          <cell r="S40">
            <v>2</v>
          </cell>
          <cell r="T40">
            <v>2</v>
          </cell>
          <cell r="U40" t="str">
            <v>鎌倉女子大学</v>
          </cell>
          <cell r="V40" t="str">
            <v>２ ３ ３ ０ ０ ０ ７</v>
          </cell>
          <cell r="W40" t="str">
            <v>横浜市港南区大久保3-10-4</v>
          </cell>
          <cell r="X40" t="str">
            <v>045-843-9184</v>
          </cell>
          <cell r="Y40" t="str">
            <v>090-1212-9865</v>
          </cell>
          <cell r="Z40" t="str">
            <v>緑ヶ丘女子高校</v>
          </cell>
          <cell r="AA40" t="str">
            <v>046-822-1651</v>
          </cell>
          <cell r="AB40" t="str">
            <v>ー</v>
          </cell>
        </row>
        <row r="41">
          <cell r="B41">
            <v>37</v>
          </cell>
          <cell r="C41">
            <v>202</v>
          </cell>
          <cell r="D41" t="str">
            <v>継続</v>
          </cell>
          <cell r="E41" t="str">
            <v>女子２種</v>
          </cell>
          <cell r="F41" t="str">
            <v>BF</v>
          </cell>
          <cell r="G41">
            <v>14020107</v>
          </cell>
          <cell r="H41">
            <v>902001686</v>
          </cell>
          <cell r="I41">
            <v>748946</v>
          </cell>
          <cell r="J41" t="str">
            <v>小宮　節子</v>
          </cell>
          <cell r="K41" t="str">
            <v>コミヤ　セツコ</v>
          </cell>
          <cell r="L41" t="str">
            <v>女</v>
          </cell>
          <cell r="M41" t="str">
            <v>1948.10.28</v>
          </cell>
          <cell r="N41" t="str">
            <v>平塚新体操クラブ</v>
          </cell>
          <cell r="O41">
            <v>2</v>
          </cell>
          <cell r="P41">
            <v>2</v>
          </cell>
          <cell r="Q41">
            <v>2</v>
          </cell>
          <cell r="R41">
            <v>2</v>
          </cell>
          <cell r="S41">
            <v>2</v>
          </cell>
          <cell r="T41">
            <v>2</v>
          </cell>
          <cell r="U41" t="str">
            <v>日本体育大学女子短大</v>
          </cell>
          <cell r="V41" t="str">
            <v>２ ５ ９ １ １ ４ ４</v>
          </cell>
          <cell r="W41" t="str">
            <v>伊勢原市池端413-3</v>
          </cell>
          <cell r="X41" t="str">
            <v>0463-93-2385</v>
          </cell>
          <cell r="Y41" t="str">
            <v>090-3431-9580</v>
          </cell>
          <cell r="AB41" t="str">
            <v>伊勢原</v>
          </cell>
        </row>
        <row r="42">
          <cell r="B42">
            <v>38</v>
          </cell>
          <cell r="C42">
            <v>203</v>
          </cell>
          <cell r="D42" t="str">
            <v>継続</v>
          </cell>
          <cell r="E42" t="str">
            <v>女子２種</v>
          </cell>
          <cell r="F42" t="str">
            <v>BF</v>
          </cell>
          <cell r="G42">
            <v>14020108</v>
          </cell>
          <cell r="H42">
            <v>902012289</v>
          </cell>
          <cell r="I42">
            <v>372508</v>
          </cell>
          <cell r="J42" t="str">
            <v>朝野　美佳</v>
          </cell>
          <cell r="K42" t="str">
            <v>アサノ　ミカ</v>
          </cell>
          <cell r="L42" t="str">
            <v>女</v>
          </cell>
          <cell r="M42" t="str">
            <v>1973.11.14</v>
          </cell>
          <cell r="N42" t="str">
            <v>すすき野新体操クラブ</v>
          </cell>
          <cell r="O42">
            <v>2</v>
          </cell>
          <cell r="P42">
            <v>2</v>
          </cell>
          <cell r="Q42">
            <v>2</v>
          </cell>
          <cell r="R42">
            <v>2</v>
          </cell>
          <cell r="S42">
            <v>2</v>
          </cell>
          <cell r="U42" t="str">
            <v>日本女子体育大学</v>
          </cell>
          <cell r="V42" t="str">
            <v>２ ３ ５ ０ ０ ２ ４</v>
          </cell>
          <cell r="W42" t="str">
            <v>横浜市磯子区森が丘1-14-21</v>
          </cell>
          <cell r="X42" t="str">
            <v>045-350-9654</v>
          </cell>
          <cell r="Y42" t="str">
            <v>090-3404-7385</v>
          </cell>
          <cell r="Z42" t="str">
            <v>ＮＨＫ</v>
          </cell>
          <cell r="AB42" t="str">
            <v>ー</v>
          </cell>
        </row>
        <row r="43">
          <cell r="B43">
            <v>39</v>
          </cell>
          <cell r="C43">
            <v>204</v>
          </cell>
          <cell r="D43" t="str">
            <v>継続</v>
          </cell>
          <cell r="E43" t="str">
            <v>女子２種</v>
          </cell>
          <cell r="F43" t="str">
            <v>BF</v>
          </cell>
          <cell r="G43">
            <v>14020109</v>
          </cell>
          <cell r="H43">
            <v>902012249</v>
          </cell>
          <cell r="I43">
            <v>799762</v>
          </cell>
          <cell r="J43" t="str">
            <v>小西　利恵</v>
          </cell>
          <cell r="K43" t="str">
            <v>コニシ　リエ</v>
          </cell>
          <cell r="L43" t="str">
            <v>女</v>
          </cell>
          <cell r="M43" t="str">
            <v>1973.10.29</v>
          </cell>
          <cell r="N43" t="str">
            <v>横須賀ジュニア新体操ｸﾗﾌﾞ</v>
          </cell>
          <cell r="O43">
            <v>2</v>
          </cell>
          <cell r="P43">
            <v>2</v>
          </cell>
          <cell r="Q43">
            <v>2</v>
          </cell>
          <cell r="R43">
            <v>2</v>
          </cell>
          <cell r="S43">
            <v>2</v>
          </cell>
          <cell r="T43">
            <v>2</v>
          </cell>
          <cell r="U43" t="str">
            <v>酒田短期大学</v>
          </cell>
          <cell r="V43" t="str">
            <v>２ ３ ７ ０ ０ ６ １</v>
          </cell>
          <cell r="W43" t="str">
            <v>横須賀市夏島町3-L-411</v>
          </cell>
          <cell r="X43" t="str">
            <v>046-803-3352</v>
          </cell>
          <cell r="Y43" t="str">
            <v>090-3046-2928</v>
          </cell>
          <cell r="AB43" t="str">
            <v>追浜</v>
          </cell>
        </row>
        <row r="44">
          <cell r="B44">
            <v>40</v>
          </cell>
          <cell r="C44">
            <v>205</v>
          </cell>
          <cell r="D44" t="str">
            <v>継続</v>
          </cell>
          <cell r="E44" t="str">
            <v>女子２種</v>
          </cell>
          <cell r="F44" t="str">
            <v>BF</v>
          </cell>
          <cell r="G44">
            <v>14020113</v>
          </cell>
          <cell r="H44">
            <v>902013791</v>
          </cell>
          <cell r="I44">
            <v>539365</v>
          </cell>
          <cell r="J44" t="str">
            <v>藤井　仁美</v>
          </cell>
          <cell r="K44" t="str">
            <v>フジイ　ヒトミ</v>
          </cell>
          <cell r="L44" t="str">
            <v>女</v>
          </cell>
          <cell r="M44" t="str">
            <v>1976.08.24</v>
          </cell>
          <cell r="N44" t="str">
            <v>ひまわり新体操クラブ</v>
          </cell>
          <cell r="O44">
            <v>2</v>
          </cell>
          <cell r="P44">
            <v>2</v>
          </cell>
          <cell r="Q44">
            <v>2</v>
          </cell>
          <cell r="R44">
            <v>2</v>
          </cell>
          <cell r="S44">
            <v>2</v>
          </cell>
          <cell r="T44">
            <v>2</v>
          </cell>
          <cell r="V44" t="str">
            <v>２ ３ ５ ０ ０ ２ ２</v>
          </cell>
          <cell r="W44" t="str">
            <v>横浜市磯子区汐見台3-4-5 3402-227</v>
          </cell>
          <cell r="X44" t="str">
            <v>045-754-5640</v>
          </cell>
          <cell r="Y44" t="str">
            <v>090-2556-7496</v>
          </cell>
          <cell r="AB44" t="str">
            <v>汐見台三丁目</v>
          </cell>
        </row>
        <row r="45">
          <cell r="B45">
            <v>41</v>
          </cell>
          <cell r="C45">
            <v>206</v>
          </cell>
          <cell r="D45" t="str">
            <v>継続</v>
          </cell>
          <cell r="E45" t="str">
            <v>女子２種</v>
          </cell>
          <cell r="F45" t="str">
            <v>BF</v>
          </cell>
          <cell r="G45">
            <v>14020118</v>
          </cell>
          <cell r="H45">
            <v>902014418</v>
          </cell>
          <cell r="I45">
            <v>120202</v>
          </cell>
          <cell r="J45" t="str">
            <v>鹿島　千夏</v>
          </cell>
          <cell r="K45" t="str">
            <v>カシマ　チナツ</v>
          </cell>
          <cell r="L45" t="str">
            <v>女</v>
          </cell>
          <cell r="M45" t="str">
            <v>1977.7.27</v>
          </cell>
          <cell r="N45" t="str">
            <v>※　神奈川県体操協会</v>
          </cell>
          <cell r="O45">
            <v>2</v>
          </cell>
          <cell r="P45">
            <v>2</v>
          </cell>
          <cell r="Q45">
            <v>2</v>
          </cell>
          <cell r="U45" t="str">
            <v>緑ヶ丘女子高校</v>
          </cell>
          <cell r="V45" t="str">
            <v>２ ３ ８ ０ ０ ３ ２</v>
          </cell>
          <cell r="W45" t="str">
            <v>横須賀市平作2-15-16</v>
          </cell>
          <cell r="X45" t="str">
            <v>046-807-1605</v>
          </cell>
          <cell r="Y45" t="str">
            <v>090-9150-1789</v>
          </cell>
          <cell r="AB45" t="str">
            <v>ー</v>
          </cell>
        </row>
        <row r="46">
          <cell r="B46">
            <v>42</v>
          </cell>
          <cell r="C46">
            <v>207</v>
          </cell>
          <cell r="D46" t="str">
            <v>継続</v>
          </cell>
          <cell r="E46" t="str">
            <v>女子２種</v>
          </cell>
          <cell r="F46" t="str">
            <v>BF</v>
          </cell>
          <cell r="G46">
            <v>14020119</v>
          </cell>
          <cell r="H46">
            <v>902014617</v>
          </cell>
          <cell r="I46">
            <v>347514</v>
          </cell>
          <cell r="J46" t="str">
            <v>上野　渚</v>
          </cell>
          <cell r="K46" t="str">
            <v>ウエノ　ナギサ</v>
          </cell>
          <cell r="L46" t="str">
            <v>女</v>
          </cell>
          <cell r="M46" t="str">
            <v>1977.12.08</v>
          </cell>
          <cell r="N46" t="str">
            <v>Ｔｉａｒａ　ＲＧ</v>
          </cell>
          <cell r="O46">
            <v>2</v>
          </cell>
          <cell r="P46">
            <v>2</v>
          </cell>
          <cell r="Q46">
            <v>2</v>
          </cell>
          <cell r="R46">
            <v>2</v>
          </cell>
          <cell r="S46">
            <v>2</v>
          </cell>
          <cell r="T46">
            <v>2</v>
          </cell>
          <cell r="U46" t="str">
            <v>駒沢女子短大</v>
          </cell>
          <cell r="V46" t="str">
            <v>２ ５ ２ ０ ３ １ ２</v>
          </cell>
          <cell r="W46" t="str">
            <v>相模原市南区相南1-10-23-103</v>
          </cell>
          <cell r="X46" t="str">
            <v>042-743-5114</v>
          </cell>
          <cell r="Y46" t="str">
            <v>080-3005-2803</v>
          </cell>
          <cell r="AB46" t="str">
            <v>東林間</v>
          </cell>
        </row>
        <row r="47">
          <cell r="B47">
            <v>43</v>
          </cell>
          <cell r="C47">
            <v>208</v>
          </cell>
          <cell r="D47" t="str">
            <v>継続</v>
          </cell>
          <cell r="E47" t="str">
            <v>女子２種</v>
          </cell>
          <cell r="F47" t="str">
            <v>BF</v>
          </cell>
          <cell r="G47">
            <v>14020120</v>
          </cell>
          <cell r="H47">
            <v>902014748</v>
          </cell>
          <cell r="I47">
            <v>415234</v>
          </cell>
          <cell r="J47" t="str">
            <v>川口　昌美</v>
          </cell>
          <cell r="K47" t="str">
            <v>カワグチ　マサミ</v>
          </cell>
          <cell r="L47" t="str">
            <v>女</v>
          </cell>
          <cell r="M47" t="str">
            <v>1978.01.23</v>
          </cell>
          <cell r="N47" t="str">
            <v>※　神奈川県体操協会</v>
          </cell>
          <cell r="O47">
            <v>0</v>
          </cell>
          <cell r="P47">
            <v>2</v>
          </cell>
          <cell r="Q47">
            <v>2</v>
          </cell>
          <cell r="V47" t="str">
            <v>２ ３ ０ ０ ０ ０ ３</v>
          </cell>
          <cell r="W47" t="str">
            <v>横浜市鶴見区尻手2-3-3-519</v>
          </cell>
          <cell r="X47" t="str">
            <v>045-513-7965</v>
          </cell>
          <cell r="Y47" t="str">
            <v>090-4937-3434</v>
          </cell>
          <cell r="AB47" t="str">
            <v>ー</v>
          </cell>
        </row>
        <row r="48">
          <cell r="B48">
            <v>44</v>
          </cell>
          <cell r="C48">
            <v>209</v>
          </cell>
          <cell r="D48" t="str">
            <v>継続</v>
          </cell>
          <cell r="E48" t="str">
            <v>女子２種</v>
          </cell>
          <cell r="F48" t="str">
            <v>BF</v>
          </cell>
          <cell r="G48">
            <v>14020122</v>
          </cell>
          <cell r="H48">
            <v>902016119</v>
          </cell>
          <cell r="I48">
            <v>735674</v>
          </cell>
          <cell r="J48" t="str">
            <v>斗石　忍</v>
          </cell>
          <cell r="K48" t="str">
            <v>トイシ　シノブ</v>
          </cell>
          <cell r="L48" t="str">
            <v>女</v>
          </cell>
          <cell r="M48" t="str">
            <v>1980.07.25</v>
          </cell>
          <cell r="N48" t="str">
            <v>ｄｅｅｒ　ＲＧ</v>
          </cell>
          <cell r="O48">
            <v>2</v>
          </cell>
          <cell r="P48">
            <v>2</v>
          </cell>
          <cell r="Q48">
            <v>2</v>
          </cell>
          <cell r="U48" t="str">
            <v>緑ヶ丘女子高校</v>
          </cell>
          <cell r="V48" t="str">
            <v>２ ３ ９ ０ ８ ４ ２</v>
          </cell>
          <cell r="W48" t="str">
            <v>横須賀市長沢1-28-15-2-103</v>
          </cell>
          <cell r="X48" t="str">
            <v>046-849-2093</v>
          </cell>
          <cell r="Y48" t="str">
            <v>090-5781-6687</v>
          </cell>
          <cell r="AB48" t="str">
            <v>ー</v>
          </cell>
        </row>
        <row r="49">
          <cell r="B49">
            <v>45</v>
          </cell>
          <cell r="C49">
            <v>210</v>
          </cell>
          <cell r="D49" t="str">
            <v>継続</v>
          </cell>
          <cell r="E49" t="str">
            <v>女子２種</v>
          </cell>
          <cell r="F49" t="str">
            <v>BF</v>
          </cell>
          <cell r="G49">
            <v>14030048</v>
          </cell>
          <cell r="H49">
            <v>903004471</v>
          </cell>
          <cell r="I49">
            <v>539365</v>
          </cell>
          <cell r="J49" t="str">
            <v>岸本　寿美</v>
          </cell>
          <cell r="K49" t="str">
            <v>キシモト　スミ</v>
          </cell>
          <cell r="L49" t="str">
            <v>女</v>
          </cell>
          <cell r="M49" t="str">
            <v>1967.12.30</v>
          </cell>
          <cell r="N49" t="str">
            <v>ピーナッツＲＧ</v>
          </cell>
          <cell r="O49">
            <v>2</v>
          </cell>
          <cell r="P49">
            <v>2</v>
          </cell>
          <cell r="Q49">
            <v>2</v>
          </cell>
          <cell r="R49">
            <v>2</v>
          </cell>
          <cell r="S49">
            <v>2</v>
          </cell>
          <cell r="T49">
            <v>2</v>
          </cell>
          <cell r="U49" t="str">
            <v>東京女子体育大学</v>
          </cell>
          <cell r="V49" t="str">
            <v>２ ３ ５ ０ ０ ２ １</v>
          </cell>
          <cell r="W49" t="str">
            <v>横浜市磯子区岡村1-21-6</v>
          </cell>
          <cell r="X49" t="str">
            <v>045-753-1672</v>
          </cell>
          <cell r="Y49" t="str">
            <v>090-4092-1363</v>
          </cell>
          <cell r="AB49" t="str">
            <v>ー</v>
          </cell>
        </row>
        <row r="50">
          <cell r="B50">
            <v>46</v>
          </cell>
          <cell r="C50">
            <v>211</v>
          </cell>
          <cell r="D50" t="str">
            <v>継続</v>
          </cell>
          <cell r="E50" t="str">
            <v>女子２種</v>
          </cell>
          <cell r="F50" t="str">
            <v>BF</v>
          </cell>
          <cell r="G50">
            <v>14020185</v>
          </cell>
          <cell r="H50">
            <v>902004091</v>
          </cell>
          <cell r="I50">
            <v>607498</v>
          </cell>
          <cell r="J50" t="str">
            <v>佐野　和子</v>
          </cell>
          <cell r="K50" t="str">
            <v>サノ　カズコ</v>
          </cell>
          <cell r="L50" t="str">
            <v>女</v>
          </cell>
          <cell r="M50" t="str">
            <v>1956.12.01</v>
          </cell>
          <cell r="N50" t="str">
            <v>大道RG</v>
          </cell>
          <cell r="O50">
            <v>2</v>
          </cell>
          <cell r="P50">
            <v>2</v>
          </cell>
          <cell r="Q50">
            <v>2</v>
          </cell>
          <cell r="R50">
            <v>2</v>
          </cell>
          <cell r="S50">
            <v>2</v>
          </cell>
          <cell r="U50" t="str">
            <v>日本体育大学女子短大</v>
          </cell>
          <cell r="V50" t="str">
            <v>２ ３ ６ ０ ０ ３ ５</v>
          </cell>
          <cell r="W50" t="str">
            <v>横浜市金沢区大道2-14-6</v>
          </cell>
          <cell r="X50" t="str">
            <v>045-786-2800</v>
          </cell>
          <cell r="Y50" t="str">
            <v>090-6190-3423</v>
          </cell>
          <cell r="AB50" t="str">
            <v>ー</v>
          </cell>
        </row>
        <row r="51">
          <cell r="B51">
            <v>47</v>
          </cell>
          <cell r="C51">
            <v>212</v>
          </cell>
          <cell r="D51" t="str">
            <v>継続</v>
          </cell>
          <cell r="E51" t="str">
            <v>女子２種</v>
          </cell>
          <cell r="F51" t="str">
            <v>BF</v>
          </cell>
          <cell r="G51">
            <v>14020201</v>
          </cell>
          <cell r="H51">
            <v>902016596</v>
          </cell>
          <cell r="I51">
            <v>774767</v>
          </cell>
          <cell r="J51" t="str">
            <v>込山　まい</v>
          </cell>
          <cell r="K51" t="str">
            <v>コミヤマ　マイ</v>
          </cell>
          <cell r="L51" t="str">
            <v>女</v>
          </cell>
          <cell r="M51" t="str">
            <v>1981.07.27</v>
          </cell>
          <cell r="N51" t="str">
            <v>赤木新体操チーム</v>
          </cell>
          <cell r="O51">
            <v>2</v>
          </cell>
          <cell r="P51">
            <v>2</v>
          </cell>
          <cell r="Q51">
            <v>2</v>
          </cell>
          <cell r="R51">
            <v>2</v>
          </cell>
          <cell r="S51">
            <v>2</v>
          </cell>
          <cell r="T51">
            <v>2</v>
          </cell>
          <cell r="U51" t="str">
            <v>桜美林大学</v>
          </cell>
          <cell r="V51" t="str">
            <v>２ ２ ３ ０ ０ ５ ８</v>
          </cell>
          <cell r="W51" t="str">
            <v>横浜市港北区新吉田東4-19-12</v>
          </cell>
          <cell r="X51" t="str">
            <v>045-545-0490</v>
          </cell>
          <cell r="Y51" t="str">
            <v>090-9826-8174</v>
          </cell>
          <cell r="AB51" t="str">
            <v>ー</v>
          </cell>
        </row>
        <row r="52">
          <cell r="B52">
            <v>48</v>
          </cell>
          <cell r="C52">
            <v>213</v>
          </cell>
          <cell r="D52" t="str">
            <v>継続</v>
          </cell>
          <cell r="E52" t="str">
            <v>女子２種</v>
          </cell>
          <cell r="F52" t="str">
            <v>BF</v>
          </cell>
          <cell r="G52">
            <v>14040074</v>
          </cell>
          <cell r="H52">
            <v>904001963</v>
          </cell>
          <cell r="I52">
            <v>646178</v>
          </cell>
          <cell r="J52" t="str">
            <v>大久保　素乃栄</v>
          </cell>
          <cell r="K52" t="str">
            <v>オオクボ　ソノエ</v>
          </cell>
          <cell r="L52" t="str">
            <v>女</v>
          </cell>
          <cell r="M52" t="str">
            <v>1982.06.29</v>
          </cell>
          <cell r="N52" t="str">
            <v>平塚新体操クラブ</v>
          </cell>
          <cell r="O52">
            <v>0</v>
          </cell>
          <cell r="P52">
            <v>2</v>
          </cell>
          <cell r="Q52">
            <v>2</v>
          </cell>
          <cell r="U52" t="str">
            <v>日本女子体育大学</v>
          </cell>
          <cell r="V52" t="str">
            <v>２ ５ ２ １ １ １ ３</v>
          </cell>
          <cell r="W52" t="str">
            <v>綾瀬市上土棚中4-1-63</v>
          </cell>
          <cell r="Y52" t="str">
            <v>090-1457-8546</v>
          </cell>
          <cell r="AB52" t="str">
            <v>ー</v>
          </cell>
        </row>
        <row r="53">
          <cell r="B53">
            <v>49</v>
          </cell>
          <cell r="C53">
            <v>214</v>
          </cell>
          <cell r="D53" t="str">
            <v>継続</v>
          </cell>
          <cell r="E53" t="str">
            <v>女子２種</v>
          </cell>
          <cell r="F53" t="str">
            <v>BF</v>
          </cell>
          <cell r="G53">
            <v>14040077</v>
          </cell>
          <cell r="H53">
            <v>904002172</v>
          </cell>
          <cell r="I53">
            <v>520689</v>
          </cell>
          <cell r="J53" t="str">
            <v>趙　愛子</v>
          </cell>
          <cell r="K53" t="str">
            <v>チョウ　アイコ</v>
          </cell>
          <cell r="L53" t="str">
            <v>女</v>
          </cell>
          <cell r="M53" t="str">
            <v>1983.08.23</v>
          </cell>
          <cell r="N53" t="str">
            <v>しらつちRG</v>
          </cell>
          <cell r="O53">
            <v>2</v>
          </cell>
          <cell r="P53">
            <v>2</v>
          </cell>
          <cell r="Q53">
            <v>2</v>
          </cell>
          <cell r="R53">
            <v>2</v>
          </cell>
          <cell r="S53">
            <v>2</v>
          </cell>
          <cell r="T53">
            <v>2</v>
          </cell>
          <cell r="U53" t="str">
            <v>東京女子体育大学</v>
          </cell>
          <cell r="V53" t="str">
            <v>２ １ ６ ０ ０ ０ ６</v>
          </cell>
          <cell r="W53" t="str">
            <v>川崎市宮前区宮前平2-16-1-605</v>
          </cell>
          <cell r="X53" t="str">
            <v>044-855-3520</v>
          </cell>
          <cell r="Y53" t="str">
            <v>090-5564-7356</v>
          </cell>
          <cell r="AB53" t="str">
            <v>宮前平</v>
          </cell>
        </row>
        <row r="54">
          <cell r="B54">
            <v>50</v>
          </cell>
          <cell r="C54">
            <v>215</v>
          </cell>
          <cell r="D54" t="str">
            <v>継続</v>
          </cell>
          <cell r="E54" t="str">
            <v>女子２種</v>
          </cell>
          <cell r="F54" t="str">
            <v>BF</v>
          </cell>
          <cell r="G54">
            <v>14040080</v>
          </cell>
          <cell r="H54">
            <v>904002306</v>
          </cell>
          <cell r="I54">
            <v>141564</v>
          </cell>
          <cell r="J54" t="str">
            <v>松永　沙千栄</v>
          </cell>
          <cell r="K54" t="str">
            <v>マツナガ　サチエ</v>
          </cell>
          <cell r="L54" t="str">
            <v>女</v>
          </cell>
          <cell r="M54" t="str">
            <v>1984.03.18</v>
          </cell>
          <cell r="N54" t="str">
            <v>平塚新体操クラブ</v>
          </cell>
          <cell r="O54">
            <v>2</v>
          </cell>
          <cell r="P54">
            <v>2</v>
          </cell>
          <cell r="Q54">
            <v>2</v>
          </cell>
          <cell r="R54">
            <v>2</v>
          </cell>
          <cell r="S54">
            <v>2</v>
          </cell>
          <cell r="T54">
            <v>2</v>
          </cell>
          <cell r="V54" t="str">
            <v>４ ２ ０ ０ ９ ４ １</v>
          </cell>
          <cell r="W54" t="str">
            <v>静岡県静岡市葵区松富3-5-57-203</v>
          </cell>
          <cell r="Y54" t="str">
            <v>080-8708-9252</v>
          </cell>
          <cell r="AB54" t="str">
            <v>神明下</v>
          </cell>
        </row>
        <row r="55">
          <cell r="B55">
            <v>51</v>
          </cell>
          <cell r="C55">
            <v>216</v>
          </cell>
          <cell r="D55" t="str">
            <v>継続</v>
          </cell>
          <cell r="E55" t="str">
            <v>女子２種</v>
          </cell>
          <cell r="F55" t="str">
            <v>BF</v>
          </cell>
          <cell r="G55">
            <v>14040082</v>
          </cell>
          <cell r="H55">
            <v>904003109</v>
          </cell>
          <cell r="I55">
            <v>799762</v>
          </cell>
          <cell r="J55" t="str">
            <v>大浦　優理</v>
          </cell>
          <cell r="K55" t="str">
            <v>オオウラ　ユリ</v>
          </cell>
          <cell r="L55" t="str">
            <v>女</v>
          </cell>
          <cell r="M55" t="str">
            <v>1985.08.14</v>
          </cell>
          <cell r="N55" t="str">
            <v>※　神奈川県体操協会</v>
          </cell>
          <cell r="O55">
            <v>2</v>
          </cell>
          <cell r="P55">
            <v>2</v>
          </cell>
          <cell r="Q55">
            <v>2</v>
          </cell>
          <cell r="R55">
            <v>2</v>
          </cell>
          <cell r="S55">
            <v>2</v>
          </cell>
          <cell r="T55">
            <v>2</v>
          </cell>
          <cell r="U55" t="str">
            <v>東京女子体育大学</v>
          </cell>
          <cell r="V55" t="str">
            <v>２ ５ ４ ０ ９ １ １</v>
          </cell>
          <cell r="W55" t="str">
            <v>平塚市山下187-1</v>
          </cell>
          <cell r="Y55" t="str">
            <v>090-5332-0183</v>
          </cell>
          <cell r="AB55" t="str">
            <v>ー</v>
          </cell>
        </row>
        <row r="56">
          <cell r="B56">
            <v>52</v>
          </cell>
          <cell r="C56">
            <v>217</v>
          </cell>
          <cell r="D56" t="str">
            <v>継続</v>
          </cell>
          <cell r="E56" t="str">
            <v>女子２種</v>
          </cell>
          <cell r="F56" t="str">
            <v>BF</v>
          </cell>
          <cell r="G56">
            <v>14020189</v>
          </cell>
          <cell r="H56">
            <v>902005399</v>
          </cell>
          <cell r="I56">
            <v>393871</v>
          </cell>
          <cell r="J56" t="str">
            <v>関口　愛子</v>
          </cell>
          <cell r="K56" t="str">
            <v>セキグチ　アイコ</v>
          </cell>
          <cell r="L56" t="str">
            <v>女</v>
          </cell>
          <cell r="M56" t="str">
            <v>1960.02.15</v>
          </cell>
          <cell r="N56" t="str">
            <v>秦野ＲＧクラブ</v>
          </cell>
          <cell r="O56">
            <v>2</v>
          </cell>
          <cell r="P56">
            <v>2</v>
          </cell>
          <cell r="Q56">
            <v>2</v>
          </cell>
          <cell r="R56">
            <v>2</v>
          </cell>
          <cell r="S56">
            <v>2</v>
          </cell>
          <cell r="T56">
            <v>2</v>
          </cell>
          <cell r="U56" t="str">
            <v>東京女子体育短大</v>
          </cell>
          <cell r="V56" t="str">
            <v>２ ５ ７ ０ ０ １ ５</v>
          </cell>
          <cell r="W56" t="str">
            <v>秦野市平沢1556-5</v>
          </cell>
          <cell r="X56" t="str">
            <v>0463-83-5584</v>
          </cell>
          <cell r="Y56" t="str">
            <v>090-4709-5011</v>
          </cell>
          <cell r="AB56" t="str">
            <v>ー</v>
          </cell>
        </row>
        <row r="57">
          <cell r="B57">
            <v>53</v>
          </cell>
          <cell r="C57">
            <v>218</v>
          </cell>
          <cell r="D57" t="str">
            <v>継続</v>
          </cell>
          <cell r="E57" t="str">
            <v>女子２種</v>
          </cell>
          <cell r="F57" t="str">
            <v>BF</v>
          </cell>
          <cell r="G57">
            <v>14060069</v>
          </cell>
          <cell r="H57">
            <v>906002442</v>
          </cell>
          <cell r="I57">
            <v>496639</v>
          </cell>
          <cell r="J57" t="str">
            <v>渋谷　仁美</v>
          </cell>
          <cell r="K57" t="str">
            <v>シブヤ　ヒトミ</v>
          </cell>
          <cell r="L57" t="str">
            <v>女</v>
          </cell>
          <cell r="M57" t="str">
            <v>1985.09.20</v>
          </cell>
          <cell r="N57" t="str">
            <v>※　神奈川県体操協会</v>
          </cell>
          <cell r="O57">
            <v>2</v>
          </cell>
          <cell r="P57">
            <v>2</v>
          </cell>
          <cell r="Q57">
            <v>2</v>
          </cell>
          <cell r="R57">
            <v>2</v>
          </cell>
          <cell r="U57" t="str">
            <v>緑ヶ丘女子高校</v>
          </cell>
          <cell r="V57" t="str">
            <v>２ ３ ６ ０ ０ ３ ５</v>
          </cell>
          <cell r="W57" t="str">
            <v>横浜市金沢区大道2-33-5</v>
          </cell>
          <cell r="X57" t="str">
            <v>045-782-2037</v>
          </cell>
          <cell r="Y57" t="str">
            <v>090-3213-4402</v>
          </cell>
          <cell r="AB57" t="str">
            <v>ー</v>
          </cell>
        </row>
        <row r="58">
          <cell r="B58">
            <v>54</v>
          </cell>
          <cell r="C58">
            <v>219</v>
          </cell>
          <cell r="D58" t="str">
            <v>継続</v>
          </cell>
          <cell r="E58" t="str">
            <v>女子２種</v>
          </cell>
          <cell r="F58" t="str">
            <v>BF</v>
          </cell>
          <cell r="G58">
            <v>13040121</v>
          </cell>
          <cell r="H58">
            <v>904002525</v>
          </cell>
          <cell r="I58">
            <v>133474</v>
          </cell>
          <cell r="J58" t="str">
            <v>青木　美智子</v>
          </cell>
          <cell r="K58" t="str">
            <v>アオキ　ミチコ</v>
          </cell>
          <cell r="L58" t="str">
            <v>女</v>
          </cell>
          <cell r="M58" t="str">
            <v>1984.09.09</v>
          </cell>
          <cell r="N58" t="str">
            <v>新百合ヶ丘新体操クラブ</v>
          </cell>
          <cell r="O58">
            <v>2</v>
          </cell>
          <cell r="P58">
            <v>2</v>
          </cell>
          <cell r="Q58">
            <v>2</v>
          </cell>
          <cell r="R58">
            <v>2</v>
          </cell>
          <cell r="S58">
            <v>2</v>
          </cell>
          <cell r="T58">
            <v>2</v>
          </cell>
          <cell r="U58" t="str">
            <v>日本女子体育大学</v>
          </cell>
          <cell r="V58" t="str">
            <v>２ １ ５ ０ ０ ０ ４</v>
          </cell>
          <cell r="W58" t="str">
            <v>川崎市麻生区万福寺5-13-6-304</v>
          </cell>
          <cell r="X58" t="str">
            <v>044-952-1543</v>
          </cell>
          <cell r="Y58" t="str">
            <v>090-6118-9447</v>
          </cell>
          <cell r="AB58" t="str">
            <v>新百合ヶ丘</v>
          </cell>
        </row>
        <row r="59">
          <cell r="B59">
            <v>55</v>
          </cell>
          <cell r="C59">
            <v>220</v>
          </cell>
          <cell r="D59" t="str">
            <v>継続</v>
          </cell>
          <cell r="E59" t="str">
            <v>女子２種</v>
          </cell>
          <cell r="F59" t="str">
            <v>BF</v>
          </cell>
          <cell r="G59">
            <v>13020369</v>
          </cell>
          <cell r="H59">
            <v>902016518</v>
          </cell>
          <cell r="I59">
            <v>564772</v>
          </cell>
          <cell r="J59" t="str">
            <v>猪俣　尚美</v>
          </cell>
          <cell r="K59" t="str">
            <v>イノマタ　ナオミ</v>
          </cell>
          <cell r="L59" t="str">
            <v>女</v>
          </cell>
          <cell r="M59" t="str">
            <v>1981.06.10</v>
          </cell>
          <cell r="N59" t="str">
            <v>ソレイユ　Ｊｒ</v>
          </cell>
          <cell r="O59">
            <v>2</v>
          </cell>
          <cell r="P59">
            <v>2</v>
          </cell>
          <cell r="Q59">
            <v>2</v>
          </cell>
          <cell r="R59">
            <v>2</v>
          </cell>
          <cell r="S59">
            <v>2</v>
          </cell>
          <cell r="U59" t="str">
            <v>日本女子体育大学</v>
          </cell>
          <cell r="V59" t="str">
            <v>２ １ ４ ０ ０ ０ ４</v>
          </cell>
          <cell r="W59" t="str">
            <v>川崎市多摩区菅島崎3-33-1-101</v>
          </cell>
          <cell r="X59" t="str">
            <v>044-844-5268</v>
          </cell>
          <cell r="Y59" t="str">
            <v>090-1494-5534</v>
          </cell>
          <cell r="AB59" t="str">
            <v>読売ランド前</v>
          </cell>
        </row>
        <row r="60">
          <cell r="B60">
            <v>56</v>
          </cell>
          <cell r="C60">
            <v>221</v>
          </cell>
          <cell r="D60" t="str">
            <v>継続</v>
          </cell>
          <cell r="E60" t="str">
            <v>女子２種</v>
          </cell>
          <cell r="F60" t="str">
            <v>BF</v>
          </cell>
          <cell r="G60">
            <v>14040084</v>
          </cell>
          <cell r="H60">
            <v>904003462</v>
          </cell>
          <cell r="I60">
            <v>688903</v>
          </cell>
          <cell r="J60" t="str">
            <v>安藤　明里</v>
          </cell>
          <cell r="K60" t="str">
            <v>アンドウ　メイリ</v>
          </cell>
          <cell r="L60" t="str">
            <v>女</v>
          </cell>
          <cell r="M60" t="str">
            <v>1986.01.17</v>
          </cell>
          <cell r="N60" t="str">
            <v>赤木新体操チーム</v>
          </cell>
          <cell r="O60">
            <v>2</v>
          </cell>
          <cell r="P60">
            <v>2</v>
          </cell>
          <cell r="Q60">
            <v>2</v>
          </cell>
          <cell r="R60">
            <v>2</v>
          </cell>
          <cell r="S60">
            <v>2</v>
          </cell>
          <cell r="T60">
            <v>2</v>
          </cell>
          <cell r="U60" t="str">
            <v>東海大学</v>
          </cell>
          <cell r="V60" t="str">
            <v>２ ４ １ ０ ８ ６ ５</v>
          </cell>
          <cell r="W60" t="str">
            <v>横浜市旭区柏町14-15</v>
          </cell>
          <cell r="X60" t="str">
            <v>045-459-6831</v>
          </cell>
          <cell r="Y60" t="str">
            <v>090-2177-0876</v>
          </cell>
          <cell r="AB60" t="str">
            <v>ー</v>
          </cell>
        </row>
        <row r="61">
          <cell r="B61">
            <v>57</v>
          </cell>
          <cell r="C61">
            <v>222</v>
          </cell>
          <cell r="D61" t="str">
            <v>継続</v>
          </cell>
          <cell r="E61" t="str">
            <v>女子２種</v>
          </cell>
          <cell r="F61" t="str">
            <v>BF</v>
          </cell>
          <cell r="G61">
            <v>14070051</v>
          </cell>
          <cell r="H61">
            <v>907001592</v>
          </cell>
          <cell r="I61">
            <v>966618</v>
          </cell>
          <cell r="J61" t="str">
            <v>石田　朋子</v>
          </cell>
          <cell r="K61" t="str">
            <v>イシダ　トモコ</v>
          </cell>
          <cell r="L61" t="str">
            <v>女</v>
          </cell>
          <cell r="M61" t="str">
            <v>1974.04.15</v>
          </cell>
          <cell r="N61" t="str">
            <v>Ｓｏｎｎｅｔ　ＲＧ</v>
          </cell>
          <cell r="O61">
            <v>2</v>
          </cell>
          <cell r="P61">
            <v>2</v>
          </cell>
          <cell r="Q61">
            <v>2</v>
          </cell>
          <cell r="R61">
            <v>2</v>
          </cell>
          <cell r="S61">
            <v>2</v>
          </cell>
          <cell r="T61">
            <v>2</v>
          </cell>
          <cell r="U61" t="str">
            <v>東京女子体育大学</v>
          </cell>
          <cell r="V61" t="str">
            <v>２ ３ ５ ０ ０ ３ ３</v>
          </cell>
          <cell r="W61" t="str">
            <v>横浜市磯子区杉田3-7-26-Ⅰ-401</v>
          </cell>
          <cell r="X61" t="str">
            <v>045-873-4958</v>
          </cell>
          <cell r="Y61" t="str">
            <v>080-5385-8496</v>
          </cell>
          <cell r="AB61" t="str">
            <v>ー</v>
          </cell>
        </row>
        <row r="62">
          <cell r="B62">
            <v>58</v>
          </cell>
          <cell r="C62">
            <v>223</v>
          </cell>
          <cell r="D62" t="str">
            <v>継続</v>
          </cell>
          <cell r="E62" t="str">
            <v>女子２種</v>
          </cell>
          <cell r="F62" t="str">
            <v>BF</v>
          </cell>
          <cell r="G62">
            <v>14080094</v>
          </cell>
          <cell r="H62">
            <v>908003398</v>
          </cell>
          <cell r="I62">
            <v>184290</v>
          </cell>
          <cell r="J62" t="str">
            <v>大竹　亜由美</v>
          </cell>
          <cell r="K62" t="str">
            <v>オオタケ　アユミ</v>
          </cell>
          <cell r="L62" t="str">
            <v>女</v>
          </cell>
          <cell r="M62" t="str">
            <v>1987.08.17</v>
          </cell>
          <cell r="N62" t="str">
            <v>※　神奈川県体操協会</v>
          </cell>
          <cell r="O62">
            <v>2</v>
          </cell>
          <cell r="P62">
            <v>2</v>
          </cell>
          <cell r="Q62">
            <v>2</v>
          </cell>
          <cell r="R62">
            <v>2</v>
          </cell>
          <cell r="S62">
            <v>2</v>
          </cell>
          <cell r="T62">
            <v>2</v>
          </cell>
          <cell r="U62" t="str">
            <v>玉川大学</v>
          </cell>
          <cell r="V62" t="str">
            <v>２ ３ ３ ０ ０ ０ ３</v>
          </cell>
          <cell r="W62" t="str">
            <v>横浜市港南区港南4-10-11</v>
          </cell>
          <cell r="X62" t="str">
            <v>045-374-4880</v>
          </cell>
          <cell r="Y62" t="str">
            <v>090-1705-1951</v>
          </cell>
          <cell r="AB62" t="str">
            <v>ー</v>
          </cell>
        </row>
        <row r="63">
          <cell r="B63">
            <v>59</v>
          </cell>
          <cell r="C63">
            <v>224</v>
          </cell>
          <cell r="D63" t="str">
            <v>継続</v>
          </cell>
          <cell r="E63" t="str">
            <v>女子２種</v>
          </cell>
          <cell r="F63" t="str">
            <v>BF</v>
          </cell>
          <cell r="G63">
            <v>14040070</v>
          </cell>
          <cell r="H63">
            <v>904001213</v>
          </cell>
          <cell r="I63">
            <v>368463</v>
          </cell>
          <cell r="J63" t="str">
            <v>横尾　ゆかり</v>
          </cell>
          <cell r="K63" t="str">
            <v>ヨコオ　ユカリ</v>
          </cell>
          <cell r="L63" t="str">
            <v>女</v>
          </cell>
          <cell r="M63" t="str">
            <v>1975.08.27</v>
          </cell>
          <cell r="N63" t="str">
            <v>※　神奈川県体操協会</v>
          </cell>
          <cell r="O63">
            <v>2</v>
          </cell>
          <cell r="P63">
            <v>2</v>
          </cell>
          <cell r="Q63">
            <v>2</v>
          </cell>
          <cell r="R63">
            <v>2</v>
          </cell>
          <cell r="S63">
            <v>2</v>
          </cell>
          <cell r="T63">
            <v>2</v>
          </cell>
          <cell r="U63" t="str">
            <v>実践女子大学</v>
          </cell>
          <cell r="V63" t="str">
            <v>２ ２ １ ０ ８ ０ １</v>
          </cell>
          <cell r="W63" t="str">
            <v>横浜市神奈川区神大寺4-23-29</v>
          </cell>
          <cell r="X63" t="str">
            <v>045-481-3510</v>
          </cell>
          <cell r="Y63" t="str">
            <v>090-4245-6975</v>
          </cell>
          <cell r="Z63" t="str">
            <v>横浜隼人高校</v>
          </cell>
          <cell r="AA63" t="str">
            <v>045-364-5104</v>
          </cell>
          <cell r="AB63" t="str">
            <v>片倉町</v>
          </cell>
        </row>
        <row r="64">
          <cell r="B64">
            <v>60</v>
          </cell>
          <cell r="C64">
            <v>225</v>
          </cell>
          <cell r="D64" t="str">
            <v>継続</v>
          </cell>
          <cell r="E64" t="str">
            <v>女子２種</v>
          </cell>
          <cell r="F64" t="str">
            <v>BF</v>
          </cell>
          <cell r="G64">
            <v>14070068</v>
          </cell>
          <cell r="H64">
            <v>907002715</v>
          </cell>
          <cell r="I64">
            <v>941210</v>
          </cell>
          <cell r="J64" t="str">
            <v>須藤　美紀</v>
          </cell>
          <cell r="K64" t="str">
            <v>スドウ　ミキ</v>
          </cell>
          <cell r="L64" t="str">
            <v>女</v>
          </cell>
          <cell r="M64" t="str">
            <v>1985.01.10</v>
          </cell>
          <cell r="N64" t="str">
            <v>赤木新体操チーム</v>
          </cell>
          <cell r="O64">
            <v>2</v>
          </cell>
          <cell r="P64">
            <v>2</v>
          </cell>
          <cell r="Q64">
            <v>2</v>
          </cell>
          <cell r="R64">
            <v>2</v>
          </cell>
          <cell r="S64">
            <v>2</v>
          </cell>
          <cell r="T64">
            <v>2</v>
          </cell>
          <cell r="U64" t="str">
            <v>東京女子体育大学</v>
          </cell>
          <cell r="V64" t="str">
            <v>２ ４ ５ ０ ０ ５ １</v>
          </cell>
          <cell r="W64" t="str">
            <v>横浜市戸塚区名瀬町190-A201</v>
          </cell>
          <cell r="Y64" t="str">
            <v>080-3416-1933</v>
          </cell>
          <cell r="AB64" t="str">
            <v>ー</v>
          </cell>
        </row>
        <row r="65">
          <cell r="B65">
            <v>61</v>
          </cell>
          <cell r="C65">
            <v>226</v>
          </cell>
          <cell r="D65" t="str">
            <v>継続</v>
          </cell>
          <cell r="E65" t="str">
            <v>女子２種</v>
          </cell>
          <cell r="F65" t="str">
            <v>BF</v>
          </cell>
          <cell r="G65">
            <v>14080087</v>
          </cell>
          <cell r="H65">
            <v>907001647</v>
          </cell>
          <cell r="I65">
            <v>227015</v>
          </cell>
          <cell r="J65" t="str">
            <v>堤　祐子</v>
          </cell>
          <cell r="K65" t="str">
            <v>ツツミ　ユウコ</v>
          </cell>
          <cell r="L65" t="str">
            <v>女</v>
          </cell>
          <cell r="M65" t="str">
            <v>1975.02.04</v>
          </cell>
          <cell r="N65" t="str">
            <v>Twinkle Star　ＲＧ</v>
          </cell>
          <cell r="O65">
            <v>2</v>
          </cell>
          <cell r="P65">
            <v>2</v>
          </cell>
          <cell r="Q65">
            <v>2</v>
          </cell>
          <cell r="R65">
            <v>2</v>
          </cell>
          <cell r="S65">
            <v>2</v>
          </cell>
          <cell r="T65">
            <v>2</v>
          </cell>
          <cell r="U65" t="str">
            <v>東京女子体育大学</v>
          </cell>
          <cell r="V65" t="str">
            <v>１ ６ ６ ０ ０ ０ ３</v>
          </cell>
          <cell r="W65" t="str">
            <v>東京都杉並区高円寺南5-3-6-104</v>
          </cell>
          <cell r="X65" t="str">
            <v>03-6337-5122</v>
          </cell>
          <cell r="Y65" t="str">
            <v>090-2201-8494</v>
          </cell>
          <cell r="AB65" t="str">
            <v>東高円寺</v>
          </cell>
        </row>
        <row r="66">
          <cell r="B66">
            <v>62</v>
          </cell>
          <cell r="C66">
            <v>227</v>
          </cell>
          <cell r="D66" t="str">
            <v>継続</v>
          </cell>
          <cell r="E66" t="str">
            <v>女子２種</v>
          </cell>
          <cell r="F66" t="str">
            <v>BF</v>
          </cell>
          <cell r="G66">
            <v>14080089</v>
          </cell>
          <cell r="H66">
            <v>908001988</v>
          </cell>
          <cell r="I66">
            <v>120202</v>
          </cell>
          <cell r="J66" t="str">
            <v>小宮　有加</v>
          </cell>
          <cell r="K66" t="str">
            <v>コミヤ　ユカ</v>
          </cell>
          <cell r="L66" t="str">
            <v>女</v>
          </cell>
          <cell r="M66" t="str">
            <v>1976.12.02</v>
          </cell>
          <cell r="N66" t="str">
            <v>平塚ジュニアＲＧ</v>
          </cell>
          <cell r="O66">
            <v>2</v>
          </cell>
          <cell r="P66">
            <v>2</v>
          </cell>
          <cell r="Q66">
            <v>2</v>
          </cell>
          <cell r="R66">
            <v>2</v>
          </cell>
          <cell r="S66">
            <v>2</v>
          </cell>
          <cell r="T66">
            <v>2</v>
          </cell>
          <cell r="U66" t="str">
            <v>藤村女子高校</v>
          </cell>
          <cell r="V66" t="str">
            <v>２ ５ ９ １ １ ４ ４</v>
          </cell>
          <cell r="W66" t="str">
            <v>伊勢原市池端413-3</v>
          </cell>
          <cell r="X66" t="str">
            <v>0463-93-2385</v>
          </cell>
          <cell r="Y66" t="str">
            <v>090-1501-8051</v>
          </cell>
          <cell r="Z66" t="str">
            <v>平塚市立夕陽ヶ丘保育園</v>
          </cell>
          <cell r="AA66" t="str">
            <v>0463-21-0059</v>
          </cell>
          <cell r="AB66" t="str">
            <v>伊勢原</v>
          </cell>
        </row>
        <row r="67">
          <cell r="B67">
            <v>63</v>
          </cell>
          <cell r="C67">
            <v>228</v>
          </cell>
          <cell r="D67" t="str">
            <v>継続</v>
          </cell>
          <cell r="E67" t="str">
            <v>女子２種</v>
          </cell>
          <cell r="F67" t="str">
            <v>BF</v>
          </cell>
          <cell r="G67">
            <v>14080104</v>
          </cell>
          <cell r="H67">
            <v>908005896</v>
          </cell>
          <cell r="I67">
            <v>748946</v>
          </cell>
          <cell r="J67" t="str">
            <v>仲丸　真理子</v>
          </cell>
          <cell r="K67" t="str">
            <v>ナカマル　マリコ</v>
          </cell>
          <cell r="L67" t="str">
            <v>女</v>
          </cell>
          <cell r="M67" t="str">
            <v>1990.01.11</v>
          </cell>
          <cell r="N67" t="str">
            <v>神奈川県体操協会</v>
          </cell>
          <cell r="O67">
            <v>2</v>
          </cell>
          <cell r="P67">
            <v>2</v>
          </cell>
          <cell r="Q67">
            <v>2</v>
          </cell>
          <cell r="R67">
            <v>2</v>
          </cell>
          <cell r="S67">
            <v>2</v>
          </cell>
          <cell r="T67">
            <v>2</v>
          </cell>
          <cell r="U67" t="str">
            <v>帝京平成大学</v>
          </cell>
          <cell r="V67" t="str">
            <v>２ ３ ２ ０ ０ ７ ２</v>
          </cell>
          <cell r="W67" t="str">
            <v>横浜市南区永田東2-38-18-504</v>
          </cell>
          <cell r="X67" t="str">
            <v>045-711-1518</v>
          </cell>
          <cell r="Y67" t="str">
            <v>090-8037-1748</v>
          </cell>
          <cell r="Z67" t="str">
            <v>㈱小田急ランドフローラ</v>
          </cell>
          <cell r="AA67" t="str">
            <v>03-3484-1010</v>
          </cell>
          <cell r="AB67" t="str">
            <v>ー</v>
          </cell>
        </row>
        <row r="68">
          <cell r="B68">
            <v>64</v>
          </cell>
          <cell r="C68">
            <v>229</v>
          </cell>
          <cell r="D68" t="str">
            <v>継続</v>
          </cell>
          <cell r="E68" t="str">
            <v>女子２種</v>
          </cell>
          <cell r="F68" t="str">
            <v>BF</v>
          </cell>
          <cell r="G68">
            <v>14090082</v>
          </cell>
          <cell r="H68">
            <v>909002862</v>
          </cell>
          <cell r="I68">
            <v>688903</v>
          </cell>
          <cell r="J68" t="str">
            <v>佐藤　かず子</v>
          </cell>
          <cell r="K68" t="str">
            <v>サトウ　カズコ</v>
          </cell>
          <cell r="L68" t="str">
            <v>女</v>
          </cell>
          <cell r="M68" t="str">
            <v>1972.07.18</v>
          </cell>
          <cell r="N68" t="str">
            <v>ＬＵＣＥ　ＲＧ</v>
          </cell>
          <cell r="O68">
            <v>2</v>
          </cell>
          <cell r="P68">
            <v>2</v>
          </cell>
          <cell r="Q68">
            <v>2</v>
          </cell>
          <cell r="R68">
            <v>2</v>
          </cell>
          <cell r="S68">
            <v>2</v>
          </cell>
          <cell r="T68">
            <v>2</v>
          </cell>
          <cell r="U68" t="str">
            <v>東京女子体育短大</v>
          </cell>
          <cell r="V68" t="str">
            <v>１ ８ ３ ０ ０ １ １</v>
          </cell>
          <cell r="W68" t="str">
            <v>東京都府中市白糸台1-26-1-103</v>
          </cell>
          <cell r="Y68" t="str">
            <v>090-8305-6777</v>
          </cell>
          <cell r="AB68" t="str">
            <v>多磨霊園</v>
          </cell>
        </row>
        <row r="69">
          <cell r="B69">
            <v>65</v>
          </cell>
          <cell r="C69">
            <v>230</v>
          </cell>
          <cell r="D69" t="str">
            <v>継続</v>
          </cell>
          <cell r="E69" t="str">
            <v>女子２種</v>
          </cell>
          <cell r="F69" t="str">
            <v>BF</v>
          </cell>
          <cell r="G69">
            <v>14070053</v>
          </cell>
          <cell r="H69">
            <v>907001689</v>
          </cell>
          <cell r="I69">
            <v>799762</v>
          </cell>
          <cell r="J69" t="str">
            <v>柴田　華栄</v>
          </cell>
          <cell r="K69" t="str">
            <v>シバタ　ハナエ</v>
          </cell>
          <cell r="L69" t="str">
            <v>女</v>
          </cell>
          <cell r="M69" t="str">
            <v>1976.03.07</v>
          </cell>
          <cell r="N69" t="str">
            <v>ＦＲＡＴ　ＳＴＡＲ　ＲＧクラブ</v>
          </cell>
          <cell r="O69">
            <v>2</v>
          </cell>
          <cell r="P69">
            <v>2</v>
          </cell>
          <cell r="Q69">
            <v>2</v>
          </cell>
          <cell r="R69">
            <v>2</v>
          </cell>
          <cell r="S69">
            <v>2</v>
          </cell>
          <cell r="T69">
            <v>2</v>
          </cell>
          <cell r="U69" t="str">
            <v>日本女子体育大学</v>
          </cell>
          <cell r="V69" t="str">
            <v>２ １ ６ ０ ０ ２ ２</v>
          </cell>
          <cell r="W69" t="str">
            <v>川崎市宮前区平4-21-1</v>
          </cell>
          <cell r="X69" t="str">
            <v>044-872-8337</v>
          </cell>
          <cell r="Y69" t="str">
            <v>080-9429-3193</v>
          </cell>
          <cell r="AB69" t="str">
            <v>平</v>
          </cell>
        </row>
        <row r="70">
          <cell r="B70">
            <v>66</v>
          </cell>
          <cell r="C70">
            <v>231</v>
          </cell>
          <cell r="D70" t="str">
            <v>継続</v>
          </cell>
          <cell r="E70" t="str">
            <v>女子２種</v>
          </cell>
          <cell r="F70" t="str">
            <v>BF</v>
          </cell>
          <cell r="G70">
            <v>14070060</v>
          </cell>
          <cell r="H70">
            <v>902018901</v>
          </cell>
          <cell r="I70">
            <v>731629</v>
          </cell>
          <cell r="J70" t="str">
            <v>屋良　奈津美</v>
          </cell>
          <cell r="K70" t="str">
            <v>ヤラ　ナツミ</v>
          </cell>
          <cell r="L70" t="str">
            <v>女</v>
          </cell>
          <cell r="M70" t="str">
            <v>1987.11.23</v>
          </cell>
          <cell r="N70" t="str">
            <v>光明学園相模原高校</v>
          </cell>
          <cell r="O70">
            <v>2</v>
          </cell>
          <cell r="P70">
            <v>2</v>
          </cell>
          <cell r="Q70">
            <v>2</v>
          </cell>
          <cell r="R70">
            <v>2</v>
          </cell>
          <cell r="S70">
            <v>2</v>
          </cell>
          <cell r="T70">
            <v>2</v>
          </cell>
          <cell r="U70" t="str">
            <v>東京女子体育大学</v>
          </cell>
          <cell r="V70" t="str">
            <v>２ ５ ２ ０ ３ ２ ５</v>
          </cell>
          <cell r="W70" t="str">
            <v>相模原市南区新磯野1-30-3-202</v>
          </cell>
          <cell r="Y70" t="str">
            <v>080-1179-1097</v>
          </cell>
          <cell r="Z70" t="str">
            <v>光明学園相模原高校</v>
          </cell>
          <cell r="AA70" t="str">
            <v>042-778-3333</v>
          </cell>
          <cell r="AB70" t="str">
            <v>ー</v>
          </cell>
        </row>
        <row r="71">
          <cell r="B71">
            <v>67</v>
          </cell>
          <cell r="C71">
            <v>232</v>
          </cell>
          <cell r="D71" t="str">
            <v>継続</v>
          </cell>
          <cell r="E71" t="str">
            <v>女子２種</v>
          </cell>
          <cell r="F71" t="str">
            <v>BF</v>
          </cell>
          <cell r="G71">
            <v>14090083</v>
          </cell>
          <cell r="H71">
            <v>909003379</v>
          </cell>
          <cell r="I71">
            <v>650223</v>
          </cell>
          <cell r="J71" t="str">
            <v>阿南　優美</v>
          </cell>
          <cell r="K71" t="str">
            <v>アナミ　ユミ</v>
          </cell>
          <cell r="L71" t="str">
            <v>女</v>
          </cell>
          <cell r="M71" t="str">
            <v>1978.06.07</v>
          </cell>
          <cell r="N71" t="str">
            <v>ゆあＲＧ</v>
          </cell>
          <cell r="O71">
            <v>2</v>
          </cell>
          <cell r="P71">
            <v>2</v>
          </cell>
          <cell r="Q71">
            <v>2</v>
          </cell>
          <cell r="R71">
            <v>2</v>
          </cell>
          <cell r="S71">
            <v>2</v>
          </cell>
          <cell r="T71">
            <v>2</v>
          </cell>
          <cell r="U71" t="str">
            <v>群馬県立藤岡女子高校</v>
          </cell>
          <cell r="V71" t="str">
            <v>２ ４ ２ ０ ０ ０ ５</v>
          </cell>
          <cell r="W71" t="str">
            <v>大和市西鶴間6-12-13-103</v>
          </cell>
          <cell r="Y71" t="str">
            <v>090-5793-1670</v>
          </cell>
          <cell r="AB71" t="str">
            <v>ー</v>
          </cell>
        </row>
        <row r="72">
          <cell r="B72">
            <v>68</v>
          </cell>
          <cell r="C72">
            <v>233</v>
          </cell>
          <cell r="D72" t="str">
            <v>継続</v>
          </cell>
          <cell r="E72" t="str">
            <v>女子２種</v>
          </cell>
          <cell r="F72" t="str">
            <v>BF</v>
          </cell>
          <cell r="H72">
            <v>910653384</v>
          </cell>
          <cell r="I72">
            <v>884424</v>
          </cell>
          <cell r="J72" t="str">
            <v>岡田　栞</v>
          </cell>
          <cell r="K72" t="str">
            <v>オカダ　シオリ</v>
          </cell>
          <cell r="L72" t="str">
            <v>女</v>
          </cell>
          <cell r="M72" t="str">
            <v>1990.04.10</v>
          </cell>
          <cell r="N72" t="str">
            <v>いずみ野新体操クラブ</v>
          </cell>
          <cell r="O72">
            <v>2</v>
          </cell>
          <cell r="P72">
            <v>2</v>
          </cell>
          <cell r="Q72">
            <v>2</v>
          </cell>
          <cell r="R72">
            <v>2</v>
          </cell>
          <cell r="U72" t="str">
            <v>実践女子大学（学生）</v>
          </cell>
          <cell r="V72" t="str">
            <v>２ ４ ５ ０ ０ １ ６</v>
          </cell>
          <cell r="W72" t="str">
            <v>横浜市泉区和泉町6243-8</v>
          </cell>
          <cell r="X72" t="str">
            <v>045-803-6949</v>
          </cell>
          <cell r="Y72" t="str">
            <v>080-5653-6607</v>
          </cell>
        </row>
        <row r="73">
          <cell r="B73">
            <v>69</v>
          </cell>
          <cell r="C73">
            <v>234</v>
          </cell>
          <cell r="D73" t="str">
            <v>継続</v>
          </cell>
          <cell r="E73" t="str">
            <v>女子２種</v>
          </cell>
          <cell r="F73" t="str">
            <v>BF</v>
          </cell>
          <cell r="H73">
            <v>910653390</v>
          </cell>
          <cell r="I73">
            <v>980864</v>
          </cell>
          <cell r="J73" t="str">
            <v>酒井　智美</v>
          </cell>
          <cell r="K73" t="str">
            <v>サカイ　トモミ</v>
          </cell>
          <cell r="L73" t="str">
            <v>女</v>
          </cell>
          <cell r="M73" t="str">
            <v>1990.04.17</v>
          </cell>
          <cell r="N73" t="str">
            <v>東台新体操クラブ</v>
          </cell>
          <cell r="O73">
            <v>2</v>
          </cell>
          <cell r="P73">
            <v>2</v>
          </cell>
          <cell r="Q73">
            <v>2</v>
          </cell>
          <cell r="R73">
            <v>2</v>
          </cell>
          <cell r="U73" t="str">
            <v>慶応義塾大学（学生）</v>
          </cell>
          <cell r="V73" t="str">
            <v>２ ４ ４ ０ ８ １ １</v>
          </cell>
          <cell r="W73" t="str">
            <v>横浜市戸塚区上柏尾町402-3</v>
          </cell>
          <cell r="X73" t="str">
            <v>045-821-4322</v>
          </cell>
          <cell r="Y73" t="str">
            <v>090-9384-5081</v>
          </cell>
          <cell r="Z73" t="str">
            <v>東京海上火災保険株式会社</v>
          </cell>
          <cell r="AA73" t="str">
            <v>045-224-6847</v>
          </cell>
          <cell r="AB73" t="str">
            <v>ー</v>
          </cell>
        </row>
        <row r="74">
          <cell r="B74">
            <v>70</v>
          </cell>
          <cell r="C74">
            <v>235</v>
          </cell>
          <cell r="D74" t="str">
            <v>継続</v>
          </cell>
          <cell r="E74" t="str">
            <v>女子２種</v>
          </cell>
          <cell r="F74" t="str">
            <v>BF</v>
          </cell>
          <cell r="H74">
            <v>904002201</v>
          </cell>
          <cell r="J74" t="str">
            <v>奥谷　くるみ</v>
          </cell>
          <cell r="K74" t="str">
            <v>オクタニ　クルミ</v>
          </cell>
          <cell r="L74" t="str">
            <v>女</v>
          </cell>
          <cell r="M74" t="str">
            <v>1983.09.26</v>
          </cell>
          <cell r="N74" t="str">
            <v>※　神奈川県体操協会</v>
          </cell>
          <cell r="O74" t="str">
            <v>東</v>
          </cell>
          <cell r="P74">
            <v>2</v>
          </cell>
          <cell r="Q74">
            <v>2</v>
          </cell>
          <cell r="R74">
            <v>2</v>
          </cell>
          <cell r="S74">
            <v>2</v>
          </cell>
          <cell r="T74">
            <v>2</v>
          </cell>
          <cell r="U74" t="str">
            <v>日本女子体育大学</v>
          </cell>
          <cell r="V74" t="str">
            <v>１ ９ ４ ０ ０ １ １</v>
          </cell>
          <cell r="W74" t="str">
            <v>東京都町田市成瀬が丘1-24-4-102</v>
          </cell>
          <cell r="Y74" t="str">
            <v>080-4664-9369</v>
          </cell>
          <cell r="AB74" t="str">
            <v>ー</v>
          </cell>
        </row>
        <row r="75">
          <cell r="B75">
            <v>71</v>
          </cell>
          <cell r="C75">
            <v>236</v>
          </cell>
          <cell r="D75" t="str">
            <v>継続</v>
          </cell>
          <cell r="E75" t="str">
            <v>女子２種</v>
          </cell>
          <cell r="F75" t="str">
            <v>BF</v>
          </cell>
          <cell r="G75">
            <v>14040073</v>
          </cell>
          <cell r="H75">
            <v>904001829</v>
          </cell>
          <cell r="I75">
            <v>799762</v>
          </cell>
          <cell r="J75" t="str">
            <v>山本　理恵</v>
          </cell>
          <cell r="K75" t="str">
            <v>ヤマモト　リエ</v>
          </cell>
          <cell r="L75" t="str">
            <v>女</v>
          </cell>
          <cell r="M75" t="str">
            <v>1981.09.17</v>
          </cell>
          <cell r="N75" t="str">
            <v>秦野RGクラブ</v>
          </cell>
          <cell r="O75">
            <v>3</v>
          </cell>
          <cell r="P75">
            <v>2</v>
          </cell>
          <cell r="Q75">
            <v>2</v>
          </cell>
          <cell r="R75">
            <v>2</v>
          </cell>
          <cell r="S75">
            <v>2</v>
          </cell>
          <cell r="T75">
            <v>2</v>
          </cell>
          <cell r="U75" t="str">
            <v>鶴川女子短大</v>
          </cell>
          <cell r="V75" t="str">
            <v>２ ５ ２ ０ ３ ３ ４</v>
          </cell>
          <cell r="W75" t="str">
            <v>相模原市南区若松4-17-28-206</v>
          </cell>
          <cell r="Y75" t="str">
            <v>090-8031-3950</v>
          </cell>
          <cell r="AB75" t="str">
            <v>ー</v>
          </cell>
        </row>
        <row r="76">
          <cell r="B76">
            <v>72</v>
          </cell>
          <cell r="C76">
            <v>237</v>
          </cell>
          <cell r="D76" t="str">
            <v>継続</v>
          </cell>
          <cell r="E76" t="str">
            <v>女子２種</v>
          </cell>
          <cell r="F76" t="str">
            <v>BF</v>
          </cell>
          <cell r="G76">
            <v>14080097</v>
          </cell>
          <cell r="H76">
            <v>908004116</v>
          </cell>
          <cell r="I76">
            <v>962573</v>
          </cell>
          <cell r="J76" t="str">
            <v>阿部　緑</v>
          </cell>
          <cell r="K76" t="str">
            <v>アベ　ミドリ</v>
          </cell>
          <cell r="L76" t="str">
            <v>女</v>
          </cell>
          <cell r="M76" t="str">
            <v>1988.10.23</v>
          </cell>
          <cell r="N76" t="str">
            <v>森村学園高等部</v>
          </cell>
          <cell r="O76">
            <v>3</v>
          </cell>
          <cell r="P76">
            <v>2</v>
          </cell>
          <cell r="Q76">
            <v>2</v>
          </cell>
          <cell r="R76">
            <v>2</v>
          </cell>
          <cell r="S76">
            <v>2</v>
          </cell>
          <cell r="T76">
            <v>2</v>
          </cell>
          <cell r="U76" t="str">
            <v>森村学園高校</v>
          </cell>
          <cell r="V76" t="str">
            <v>２ ５ １ ０ ０ ３ ５</v>
          </cell>
          <cell r="W76" t="str">
            <v>藤沢市片瀬海岸1-9-25-703</v>
          </cell>
          <cell r="Y76" t="str">
            <v>080-2019-3831</v>
          </cell>
          <cell r="AB76" t="str">
            <v>片瀬江ノ島</v>
          </cell>
        </row>
        <row r="77">
          <cell r="B77">
            <v>73</v>
          </cell>
          <cell r="C77">
            <v>238</v>
          </cell>
          <cell r="D77" t="str">
            <v>継続</v>
          </cell>
          <cell r="E77" t="str">
            <v>女子２種</v>
          </cell>
          <cell r="F77" t="str">
            <v>BF</v>
          </cell>
          <cell r="G77">
            <v>14080100</v>
          </cell>
          <cell r="H77">
            <v>908005264</v>
          </cell>
          <cell r="I77">
            <v>265695</v>
          </cell>
          <cell r="J77" t="str">
            <v>飯岡　裕美</v>
          </cell>
          <cell r="K77" t="str">
            <v>イイオカ　ユミ</v>
          </cell>
          <cell r="L77" t="str">
            <v>女</v>
          </cell>
          <cell r="M77" t="str">
            <v>1989.08.13</v>
          </cell>
          <cell r="N77" t="str">
            <v>大道RG</v>
          </cell>
          <cell r="O77">
            <v>3</v>
          </cell>
          <cell r="P77">
            <v>2</v>
          </cell>
          <cell r="Q77">
            <v>2</v>
          </cell>
          <cell r="R77">
            <v>2</v>
          </cell>
          <cell r="U77" t="str">
            <v>東京女子体育大学</v>
          </cell>
          <cell r="V77" t="str">
            <v>２ ４ ９ ０ ０ ０ １</v>
          </cell>
          <cell r="W77" t="str">
            <v>逗子市久木7-5-8-102</v>
          </cell>
          <cell r="Y77" t="str">
            <v>080-4096-2373</v>
          </cell>
          <cell r="Z77" t="str">
            <v>（公財）神奈川県体操協会</v>
          </cell>
          <cell r="AB77" t="str">
            <v>ー</v>
          </cell>
        </row>
        <row r="78">
          <cell r="B78">
            <v>74</v>
          </cell>
          <cell r="C78">
            <v>239</v>
          </cell>
          <cell r="D78" t="str">
            <v>継続</v>
          </cell>
          <cell r="E78" t="str">
            <v>女子２種</v>
          </cell>
          <cell r="F78" t="str">
            <v>BF</v>
          </cell>
          <cell r="H78">
            <v>910506745</v>
          </cell>
          <cell r="J78" t="str">
            <v>清水　まなみ</v>
          </cell>
          <cell r="K78" t="str">
            <v>シミズ　マナミ</v>
          </cell>
          <cell r="L78" t="str">
            <v>女</v>
          </cell>
          <cell r="M78" t="str">
            <v>1992.05.11</v>
          </cell>
          <cell r="N78" t="str">
            <v>ソレイユJr.</v>
          </cell>
          <cell r="O78">
            <v>2</v>
          </cell>
          <cell r="P78">
            <v>2</v>
          </cell>
          <cell r="Q78">
            <v>2</v>
          </cell>
          <cell r="R78">
            <v>2</v>
          </cell>
          <cell r="U78" t="str">
            <v>東海大学（学生）</v>
          </cell>
          <cell r="V78" t="str">
            <v>１ ９ ６ ０ ０ ２ ５</v>
          </cell>
          <cell r="W78" t="str">
            <v>東京都昭島市朝日町5-7-45</v>
          </cell>
          <cell r="X78" t="str">
            <v>042-546-9863</v>
          </cell>
          <cell r="Y78" t="str">
            <v>090-1657-3510</v>
          </cell>
          <cell r="AB78" t="str">
            <v>ー</v>
          </cell>
        </row>
        <row r="79">
          <cell r="B79">
            <v>75</v>
          </cell>
          <cell r="C79">
            <v>240</v>
          </cell>
          <cell r="D79" t="str">
            <v>継続</v>
          </cell>
          <cell r="E79" t="str">
            <v>女子２種</v>
          </cell>
          <cell r="F79" t="str">
            <v>BF</v>
          </cell>
          <cell r="H79">
            <v>907002969</v>
          </cell>
          <cell r="J79" t="str">
            <v>田邊 真実</v>
          </cell>
          <cell r="K79" t="str">
            <v>タナベ マミ</v>
          </cell>
          <cell r="L79" t="str">
            <v>女</v>
          </cell>
          <cell r="M79" t="str">
            <v>1986.01.23</v>
          </cell>
          <cell r="N79" t="str">
            <v>バディー RG</v>
          </cell>
          <cell r="P79">
            <v>2</v>
          </cell>
          <cell r="Q79">
            <v>2</v>
          </cell>
          <cell r="R79">
            <v>2</v>
          </cell>
          <cell r="T79" t="str">
            <v>東京</v>
          </cell>
          <cell r="U79" t="str">
            <v>東京女子体育大学</v>
          </cell>
          <cell r="V79" t="str">
            <v>２ ２ ６ ０ ０ ２ ５</v>
          </cell>
          <cell r="W79" t="str">
            <v>横浜市緑区十日市場８６８－７－４０１</v>
          </cell>
          <cell r="Y79" t="str">
            <v>080-6587-0770</v>
          </cell>
          <cell r="Z79" t="str">
            <v>㈱BSCバディースポーツクラブ</v>
          </cell>
          <cell r="AA79" t="str">
            <v>045-731-7817</v>
          </cell>
          <cell r="AB79" t="str">
            <v>ー</v>
          </cell>
        </row>
        <row r="80">
          <cell r="B80">
            <v>76</v>
          </cell>
          <cell r="C80">
            <v>241</v>
          </cell>
          <cell r="D80" t="str">
            <v>継続</v>
          </cell>
          <cell r="E80" t="str">
            <v>女子２種</v>
          </cell>
          <cell r="H80">
            <v>907002699</v>
          </cell>
          <cell r="I80">
            <v>522047</v>
          </cell>
          <cell r="J80" t="str">
            <v>上野　陽子</v>
          </cell>
          <cell r="K80" t="str">
            <v>ウエノ　ヨウコ</v>
          </cell>
          <cell r="L80" t="str">
            <v>女</v>
          </cell>
          <cell r="M80" t="str">
            <v>1984.11.17</v>
          </cell>
          <cell r="N80" t="str">
            <v>Ｓｏｎｎｅｔ　ＲＧ</v>
          </cell>
          <cell r="O80">
            <v>3</v>
          </cell>
          <cell r="P80">
            <v>3</v>
          </cell>
          <cell r="Q80">
            <v>2</v>
          </cell>
          <cell r="R80">
            <v>2</v>
          </cell>
          <cell r="U80" t="str">
            <v>東京女子体育大学</v>
          </cell>
          <cell r="V80" t="str">
            <v>２ ３ １ ０ ８ ６ ２</v>
          </cell>
          <cell r="W80" t="str">
            <v>横浜市中区山手町184</v>
          </cell>
          <cell r="X80" t="str">
            <v>045-622-7838</v>
          </cell>
          <cell r="Y80" t="str">
            <v>080-5439-5240</v>
          </cell>
          <cell r="AB80" t="str">
            <v>ー</v>
          </cell>
        </row>
        <row r="81">
          <cell r="B81">
            <v>77</v>
          </cell>
          <cell r="C81">
            <v>242</v>
          </cell>
          <cell r="D81" t="str">
            <v>継続</v>
          </cell>
          <cell r="E81" t="str">
            <v>女子２種</v>
          </cell>
          <cell r="H81">
            <v>903007834</v>
          </cell>
          <cell r="I81" t="str">
            <v>　</v>
          </cell>
          <cell r="J81" t="str">
            <v>岩　谷　　愛</v>
          </cell>
          <cell r="K81" t="str">
            <v>イワタニ　アイ</v>
          </cell>
          <cell r="L81" t="str">
            <v>女</v>
          </cell>
          <cell r="M81" t="str">
            <v>19799.12.02</v>
          </cell>
          <cell r="N81" t="str">
            <v>ＡＮＥＬＡ</v>
          </cell>
          <cell r="R81" t="str">
            <v>東京</v>
          </cell>
          <cell r="S81">
            <v>2</v>
          </cell>
          <cell r="U81" t="str">
            <v>東京女子体育大学</v>
          </cell>
          <cell r="V81" t="str">
            <v>２ １ ６ ０ ０ ０ ３</v>
          </cell>
          <cell r="W81" t="str">
            <v>川崎市宮前区有馬9-8-23</v>
          </cell>
          <cell r="X81" t="str">
            <v>044-854-5236</v>
          </cell>
          <cell r="Y81" t="str">
            <v>090-9003-9070</v>
          </cell>
          <cell r="AB81" t="str">
            <v>ー</v>
          </cell>
        </row>
        <row r="82">
          <cell r="B82">
            <v>78</v>
          </cell>
          <cell r="C82">
            <v>243</v>
          </cell>
          <cell r="D82" t="str">
            <v>継続</v>
          </cell>
          <cell r="E82" t="str">
            <v>女子２種</v>
          </cell>
          <cell r="F82" t="str">
            <v>BF</v>
          </cell>
          <cell r="H82">
            <v>912171691</v>
          </cell>
          <cell r="J82" t="str">
            <v>五　味　真　紀</v>
          </cell>
          <cell r="K82" t="str">
            <v>ゴミ　マキ</v>
          </cell>
          <cell r="L82" t="str">
            <v>女</v>
          </cell>
          <cell r="M82" t="str">
            <v>1970.05.28</v>
          </cell>
          <cell r="N82" t="str">
            <v>横浜市立領家中学校</v>
          </cell>
          <cell r="P82">
            <v>3</v>
          </cell>
          <cell r="Q82">
            <v>3</v>
          </cell>
          <cell r="R82">
            <v>2</v>
          </cell>
          <cell r="S82">
            <v>2</v>
          </cell>
          <cell r="T82">
            <v>2</v>
          </cell>
          <cell r="U82" t="str">
            <v>横浜国立大学</v>
          </cell>
          <cell r="V82" t="str">
            <v>２ ３ ３ ０ ０ ０ ３</v>
          </cell>
          <cell r="W82" t="str">
            <v>横浜市港南区港南5-14-4</v>
          </cell>
          <cell r="Y82" t="str">
            <v>090-6503-8830</v>
          </cell>
          <cell r="Z82" t="str">
            <v>横浜市立領家中学校</v>
          </cell>
          <cell r="AA82" t="str">
            <v>045-811-6641</v>
          </cell>
          <cell r="AB82" t="str">
            <v>ー</v>
          </cell>
        </row>
        <row r="83">
          <cell r="B83">
            <v>79</v>
          </cell>
          <cell r="C83">
            <v>244</v>
          </cell>
          <cell r="D83" t="str">
            <v>継続</v>
          </cell>
          <cell r="E83" t="str">
            <v>女子２種</v>
          </cell>
          <cell r="F83" t="str">
            <v>BF</v>
          </cell>
          <cell r="H83">
            <v>905008194</v>
          </cell>
          <cell r="J83" t="str">
            <v>斉　藤　あずさ</v>
          </cell>
          <cell r="K83" t="str">
            <v>サイトウ　アズサ</v>
          </cell>
          <cell r="L83" t="str">
            <v>女</v>
          </cell>
          <cell r="M83" t="str">
            <v>1995.01.17</v>
          </cell>
          <cell r="N83" t="str">
            <v>白土新体操クラブ</v>
          </cell>
          <cell r="O83">
            <v>3</v>
          </cell>
          <cell r="P83">
            <v>3</v>
          </cell>
          <cell r="Q83">
            <v>3</v>
          </cell>
          <cell r="U83" t="str">
            <v>武蔵大学（学生）</v>
          </cell>
          <cell r="V83" t="str">
            <v>２ ２ ４ ０ ０ ２ １</v>
          </cell>
          <cell r="W83" t="str">
            <v>横浜市都筑区北山田5-16-34-303</v>
          </cell>
          <cell r="X83" t="str">
            <v>045-594-0723</v>
          </cell>
          <cell r="Y83" t="str">
            <v>090-9391-4968</v>
          </cell>
          <cell r="AB83" t="str">
            <v>ー</v>
          </cell>
        </row>
        <row r="84">
          <cell r="B84">
            <v>80</v>
          </cell>
          <cell r="C84">
            <v>245</v>
          </cell>
          <cell r="D84" t="str">
            <v>継続</v>
          </cell>
          <cell r="E84" t="str">
            <v>女子２種</v>
          </cell>
          <cell r="F84" t="str">
            <v>BF</v>
          </cell>
          <cell r="H84">
            <v>909008316</v>
          </cell>
          <cell r="J84" t="str">
            <v>武　内　のぞ美</v>
          </cell>
          <cell r="K84" t="str">
            <v>タケウチ　ノゾミ</v>
          </cell>
          <cell r="L84" t="str">
            <v>女</v>
          </cell>
          <cell r="M84" t="str">
            <v>1991.09.25</v>
          </cell>
          <cell r="N84" t="str">
            <v>ジュネス　ＲＧ</v>
          </cell>
          <cell r="P84">
            <v>3</v>
          </cell>
          <cell r="Q84">
            <v>3</v>
          </cell>
          <cell r="R84">
            <v>2</v>
          </cell>
          <cell r="S84">
            <v>2</v>
          </cell>
          <cell r="U84" t="str">
            <v>桐蔭横浜大学</v>
          </cell>
          <cell r="V84" t="str">
            <v>２ １ ６ ０ ０ ３ ５</v>
          </cell>
          <cell r="W84" t="str">
            <v>川崎市宮前区馬絹1306-5</v>
          </cell>
          <cell r="X84" t="str">
            <v>044-853-0347</v>
          </cell>
          <cell r="Y84" t="str">
            <v>080-5189-3631</v>
          </cell>
          <cell r="AB84" t="str">
            <v>鷺沼</v>
          </cell>
        </row>
        <row r="85">
          <cell r="B85">
            <v>81</v>
          </cell>
          <cell r="C85">
            <v>246</v>
          </cell>
          <cell r="D85" t="str">
            <v>継続</v>
          </cell>
          <cell r="E85" t="str">
            <v>女子２種</v>
          </cell>
          <cell r="F85" t="str">
            <v>BF</v>
          </cell>
          <cell r="H85">
            <v>912176457</v>
          </cell>
          <cell r="J85" t="str">
            <v>西　田　美　樹</v>
          </cell>
          <cell r="K85" t="str">
            <v>ニシダ　ミキ</v>
          </cell>
          <cell r="L85" t="str">
            <v>女</v>
          </cell>
          <cell r="M85" t="str">
            <v>1982.06.28</v>
          </cell>
          <cell r="N85" t="str">
            <v>Ｆｅｅｓ　Ｃｈａｒｍ</v>
          </cell>
          <cell r="P85">
            <v>3</v>
          </cell>
          <cell r="Q85">
            <v>3</v>
          </cell>
          <cell r="R85">
            <v>2</v>
          </cell>
          <cell r="S85">
            <v>2</v>
          </cell>
          <cell r="T85">
            <v>2</v>
          </cell>
          <cell r="U85" t="str">
            <v>東海大学</v>
          </cell>
          <cell r="V85" t="str">
            <v>２ ４ １ ０ ８ ３ ５</v>
          </cell>
          <cell r="W85" t="str">
            <v>横浜市旭区柏町17-28</v>
          </cell>
          <cell r="Y85" t="str">
            <v>090-5783-9071</v>
          </cell>
          <cell r="AB85" t="str">
            <v>ー</v>
          </cell>
        </row>
        <row r="86">
          <cell r="B86">
            <v>82</v>
          </cell>
          <cell r="C86">
            <v>247</v>
          </cell>
          <cell r="D86" t="str">
            <v>継続</v>
          </cell>
          <cell r="E86" t="str">
            <v>女子２種</v>
          </cell>
          <cell r="F86" t="str">
            <v>BF</v>
          </cell>
          <cell r="H86">
            <v>904005994</v>
          </cell>
          <cell r="J86" t="str">
            <v>光　永　有　花</v>
          </cell>
          <cell r="K86" t="str">
            <v>ミツナガ　ユカ</v>
          </cell>
          <cell r="L86" t="str">
            <v>女</v>
          </cell>
          <cell r="M86" t="str">
            <v>1993.06.30</v>
          </cell>
          <cell r="N86" t="str">
            <v>緑ヶ丘女子高校</v>
          </cell>
          <cell r="P86">
            <v>3</v>
          </cell>
          <cell r="Q86">
            <v>3</v>
          </cell>
          <cell r="R86">
            <v>2</v>
          </cell>
          <cell r="U86" t="str">
            <v>緑ヶ丘女子高校</v>
          </cell>
          <cell r="V86" t="str">
            <v>２ ２ １ ０ ８ ５ ４</v>
          </cell>
          <cell r="W86" t="str">
            <v>横浜市神奈川区三ツ沢南町7-35</v>
          </cell>
          <cell r="X86" t="str">
            <v>045-320-3081</v>
          </cell>
          <cell r="Y86" t="str">
            <v>080-4677-3081</v>
          </cell>
          <cell r="Z86" t="str">
            <v>流通経済大学（学生）</v>
          </cell>
          <cell r="AB86" t="str">
            <v>ー</v>
          </cell>
        </row>
        <row r="87">
          <cell r="B87">
            <v>83</v>
          </cell>
          <cell r="C87">
            <v>248</v>
          </cell>
          <cell r="D87" t="str">
            <v>継続</v>
          </cell>
          <cell r="E87" t="str">
            <v>女子２種</v>
          </cell>
          <cell r="F87" t="str">
            <v>BF</v>
          </cell>
          <cell r="H87">
            <v>912165896</v>
          </cell>
          <cell r="J87" t="str">
            <v>田　邊　真　澄</v>
          </cell>
          <cell r="K87" t="str">
            <v>タナベ　マスミ</v>
          </cell>
          <cell r="L87" t="str">
            <v>女</v>
          </cell>
          <cell r="M87" t="str">
            <v>1976.01.05</v>
          </cell>
          <cell r="N87" t="str">
            <v>ＡＲＫ　ＲＳＧ</v>
          </cell>
          <cell r="P87">
            <v>3</v>
          </cell>
          <cell r="Q87">
            <v>3</v>
          </cell>
          <cell r="R87">
            <v>2</v>
          </cell>
          <cell r="S87">
            <v>2</v>
          </cell>
          <cell r="T87">
            <v>2</v>
          </cell>
          <cell r="U87" t="str">
            <v>日本女子体育大学</v>
          </cell>
          <cell r="V87" t="str">
            <v>２ １ １ ０ ０ ６ ４</v>
          </cell>
          <cell r="W87" t="str">
            <v>川崎市中原区今井南町2-53</v>
          </cell>
          <cell r="X87" t="str">
            <v>044-722-4553</v>
          </cell>
          <cell r="Y87" t="str">
            <v>080-9566-1709</v>
          </cell>
          <cell r="AB87" t="str">
            <v>ー</v>
          </cell>
        </row>
        <row r="88">
          <cell r="B88">
            <v>84</v>
          </cell>
          <cell r="C88">
            <v>249</v>
          </cell>
          <cell r="D88" t="str">
            <v>継続</v>
          </cell>
          <cell r="E88" t="str">
            <v>女子２種</v>
          </cell>
          <cell r="F88" t="str">
            <v>BF</v>
          </cell>
          <cell r="H88">
            <v>903011004</v>
          </cell>
          <cell r="J88" t="str">
            <v>木　田　　　芽</v>
          </cell>
          <cell r="K88" t="str">
            <v>キダ　メイ</v>
          </cell>
          <cell r="L88" t="str">
            <v>女</v>
          </cell>
          <cell r="M88" t="str">
            <v>1991.03.19</v>
          </cell>
          <cell r="N88" t="str">
            <v>※　神奈川県体操協会</v>
          </cell>
          <cell r="Q88">
            <v>3</v>
          </cell>
          <cell r="R88">
            <v>2</v>
          </cell>
          <cell r="S88">
            <v>2</v>
          </cell>
          <cell r="T88">
            <v>2</v>
          </cell>
          <cell r="U88" t="str">
            <v>東京女子体育大学</v>
          </cell>
          <cell r="V88" t="str">
            <v>２ ７ ９ ０ ０ ４ ２</v>
          </cell>
          <cell r="W88" t="str">
            <v>千葉県浦安市東野1-12-1-117</v>
          </cell>
          <cell r="Y88" t="str">
            <v>080-5199-4558</v>
          </cell>
          <cell r="AB88" t="str">
            <v>ー</v>
          </cell>
        </row>
        <row r="89">
          <cell r="B89">
            <v>85</v>
          </cell>
          <cell r="C89">
            <v>250</v>
          </cell>
          <cell r="D89" t="str">
            <v>継続</v>
          </cell>
          <cell r="E89" t="str">
            <v>女子２種</v>
          </cell>
          <cell r="F89" t="str">
            <v>BF</v>
          </cell>
          <cell r="H89">
            <v>907023521</v>
          </cell>
          <cell r="I89" t="str">
            <v>　</v>
          </cell>
          <cell r="J89" t="str">
            <v>虎　谷　歩　実</v>
          </cell>
          <cell r="K89" t="str">
            <v>トラタニ　アユミ</v>
          </cell>
          <cell r="L89" t="str">
            <v>女</v>
          </cell>
          <cell r="M89" t="str">
            <v>1996.09.09</v>
          </cell>
          <cell r="N89" t="str">
            <v>東台新体操クラブ</v>
          </cell>
          <cell r="Q89">
            <v>3</v>
          </cell>
          <cell r="R89">
            <v>2</v>
          </cell>
          <cell r="S89">
            <v>2</v>
          </cell>
          <cell r="T89">
            <v>2</v>
          </cell>
          <cell r="U89" t="str">
            <v>日本大学藤沢高等学校</v>
          </cell>
          <cell r="V89" t="str">
            <v>２ ４ ５ ０ ０ ５ １</v>
          </cell>
          <cell r="W89" t="str">
            <v>横浜市戸塚区名瀬町121-7</v>
          </cell>
          <cell r="X89" t="str">
            <v>045-814-0487</v>
          </cell>
          <cell r="Y89" t="str">
            <v>090-6028-8735</v>
          </cell>
          <cell r="Z89" t="str">
            <v>日本体育大学(学生）</v>
          </cell>
          <cell r="AB89" t="str">
            <v>東戸塚</v>
          </cell>
        </row>
        <row r="90">
          <cell r="B90">
            <v>86</v>
          </cell>
          <cell r="C90">
            <v>251</v>
          </cell>
          <cell r="D90" t="str">
            <v>継続</v>
          </cell>
          <cell r="E90" t="str">
            <v>女子２種</v>
          </cell>
          <cell r="F90" t="str">
            <v>BF</v>
          </cell>
          <cell r="H90">
            <v>907019922</v>
          </cell>
          <cell r="J90" t="str">
            <v>櫛　田　志　穂</v>
          </cell>
          <cell r="K90" t="str">
            <v>クシダ　シホ</v>
          </cell>
          <cell r="L90" t="str">
            <v>女</v>
          </cell>
          <cell r="M90" t="str">
            <v>1994.12.28</v>
          </cell>
          <cell r="N90" t="str">
            <v>ソレイユ</v>
          </cell>
          <cell r="Q90">
            <v>3</v>
          </cell>
          <cell r="R90">
            <v>2</v>
          </cell>
          <cell r="S90">
            <v>2</v>
          </cell>
          <cell r="T90">
            <v>2</v>
          </cell>
          <cell r="U90" t="str">
            <v>光明学園相模原高校</v>
          </cell>
          <cell r="V90" t="str">
            <v>２ １ ４ ０ ０ ０ ５</v>
          </cell>
          <cell r="W90" t="str">
            <v>川崎市多摩区寺尾台2-6-16</v>
          </cell>
          <cell r="X90" t="str">
            <v>044-951-9229</v>
          </cell>
          <cell r="Y90" t="str">
            <v>080-3489-9343</v>
          </cell>
          <cell r="Z90" t="str">
            <v>神奈川学園中・高校</v>
          </cell>
          <cell r="AA90" t="str">
            <v>045-311-2961</v>
          </cell>
          <cell r="AB90" t="str">
            <v>ー</v>
          </cell>
        </row>
        <row r="91">
          <cell r="B91">
            <v>87</v>
          </cell>
          <cell r="C91">
            <v>252</v>
          </cell>
          <cell r="D91" t="str">
            <v>継続</v>
          </cell>
          <cell r="E91" t="str">
            <v>女子２種</v>
          </cell>
          <cell r="F91" t="str">
            <v>BF</v>
          </cell>
          <cell r="H91">
            <v>907021046</v>
          </cell>
          <cell r="J91" t="str">
            <v>手代木　悠　里</v>
          </cell>
          <cell r="K91" t="str">
            <v>テシロギ　ユリ</v>
          </cell>
          <cell r="L91" t="str">
            <v>女</v>
          </cell>
          <cell r="M91" t="str">
            <v>1995.04.23</v>
          </cell>
          <cell r="N91" t="str">
            <v>東京女子体育大学</v>
          </cell>
          <cell r="Q91">
            <v>3</v>
          </cell>
          <cell r="R91">
            <v>2</v>
          </cell>
          <cell r="S91">
            <v>2</v>
          </cell>
          <cell r="T91">
            <v>2</v>
          </cell>
          <cell r="U91" t="str">
            <v>緑ヶ丘女子高校</v>
          </cell>
          <cell r="V91" t="str">
            <v>２ ３ ２ ０ ０ ６ ６</v>
          </cell>
          <cell r="W91" t="str">
            <v>横浜市南区六ッ川3-119-46</v>
          </cell>
          <cell r="X91" t="str">
            <v>045-572-4131</v>
          </cell>
          <cell r="Y91" t="str">
            <v>080-3083-4474</v>
          </cell>
          <cell r="Z91" t="str">
            <v>東京女子体育大学（学生）</v>
          </cell>
          <cell r="AB91" t="str">
            <v>ー</v>
          </cell>
        </row>
        <row r="92">
          <cell r="B92">
            <v>88</v>
          </cell>
          <cell r="C92">
            <v>253</v>
          </cell>
          <cell r="D92" t="str">
            <v>継続</v>
          </cell>
          <cell r="E92" t="str">
            <v>女子２種</v>
          </cell>
          <cell r="F92" t="str">
            <v>BF</v>
          </cell>
          <cell r="H92">
            <v>906006909</v>
          </cell>
          <cell r="J92" t="str">
            <v>高　梨　宙　未</v>
          </cell>
          <cell r="K92" t="str">
            <v>タカナシ　ヒロミ</v>
          </cell>
          <cell r="L92" t="str">
            <v>女</v>
          </cell>
          <cell r="M92" t="str">
            <v>1992.12.08</v>
          </cell>
          <cell r="N92" t="str">
            <v>日本女子体育大学</v>
          </cell>
          <cell r="R92">
            <v>2</v>
          </cell>
          <cell r="S92">
            <v>2</v>
          </cell>
          <cell r="V92" t="str">
            <v>１ ０ ６ ０ ０ ３ １</v>
          </cell>
          <cell r="W92" t="str">
            <v>東京都港区西麻布2-23-16</v>
          </cell>
          <cell r="Y92" t="str">
            <v>080-4887-6565</v>
          </cell>
          <cell r="AB92" t="str">
            <v>ー</v>
          </cell>
        </row>
        <row r="93">
          <cell r="B93">
            <v>89</v>
          </cell>
          <cell r="C93">
            <v>254</v>
          </cell>
          <cell r="D93" t="str">
            <v>継続</v>
          </cell>
          <cell r="E93" t="str">
            <v>女子２種</v>
          </cell>
          <cell r="F93" t="str">
            <v>BF</v>
          </cell>
          <cell r="H93">
            <v>902027263</v>
          </cell>
          <cell r="J93" t="str">
            <v>豊　間　栞　奈</v>
          </cell>
          <cell r="K93" t="str">
            <v>トヨマ　カンナ</v>
          </cell>
          <cell r="L93" t="str">
            <v>女</v>
          </cell>
          <cell r="M93" t="str">
            <v>1995.10.30</v>
          </cell>
          <cell r="N93" t="str">
            <v>日本女子体育大学</v>
          </cell>
          <cell r="R93">
            <v>2</v>
          </cell>
          <cell r="S93">
            <v>2</v>
          </cell>
          <cell r="V93" t="str">
            <v>１ ８ １ ０ ０ ０ ３</v>
          </cell>
          <cell r="W93" t="str">
            <v>東京都三鷹市北野1-6-29-105</v>
          </cell>
          <cell r="Y93" t="str">
            <v>090-3365-9580</v>
          </cell>
          <cell r="AB93" t="str">
            <v>ー</v>
          </cell>
        </row>
        <row r="94">
          <cell r="B94">
            <v>90</v>
          </cell>
          <cell r="C94">
            <v>255</v>
          </cell>
          <cell r="D94" t="str">
            <v>継続</v>
          </cell>
          <cell r="E94" t="str">
            <v>女子２種</v>
          </cell>
          <cell r="F94" t="str">
            <v>BF</v>
          </cell>
          <cell r="H94">
            <v>911117428</v>
          </cell>
          <cell r="J94" t="str">
            <v>後　藤　り　み</v>
          </cell>
          <cell r="K94" t="str">
            <v>ゴトウ　リミ</v>
          </cell>
          <cell r="L94" t="str">
            <v>女</v>
          </cell>
          <cell r="N94" t="str">
            <v>日本体育大学</v>
          </cell>
          <cell r="R94">
            <v>2</v>
          </cell>
          <cell r="S94">
            <v>2</v>
          </cell>
          <cell r="T94">
            <v>2</v>
          </cell>
          <cell r="U94" t="str">
            <v>日本体育大学</v>
          </cell>
          <cell r="V94" t="str">
            <v>２ ０ １ ０ ０ ０ ４</v>
          </cell>
          <cell r="W94" t="str">
            <v>東京都狛江市岩戸北3-3-7-101</v>
          </cell>
          <cell r="Y94" t="str">
            <v>070-3663-6169</v>
          </cell>
          <cell r="AB94" t="str">
            <v>ー</v>
          </cell>
        </row>
        <row r="95">
          <cell r="B95">
            <v>91</v>
          </cell>
          <cell r="C95">
            <v>256</v>
          </cell>
          <cell r="D95" t="str">
            <v>継続</v>
          </cell>
          <cell r="E95" t="str">
            <v>女子２種</v>
          </cell>
          <cell r="F95" t="str">
            <v>BF</v>
          </cell>
          <cell r="H95">
            <v>910019276</v>
          </cell>
          <cell r="J95" t="str">
            <v>菅　　　真　彩</v>
          </cell>
          <cell r="K95" t="str">
            <v>カン　マアヤ</v>
          </cell>
          <cell r="L95" t="str">
            <v>女</v>
          </cell>
          <cell r="M95" t="str">
            <v>1994.10.05</v>
          </cell>
          <cell r="N95" t="str">
            <v>神奈川学園中・高校</v>
          </cell>
          <cell r="Q95">
            <v>3</v>
          </cell>
          <cell r="R95">
            <v>2</v>
          </cell>
          <cell r="S95">
            <v>2</v>
          </cell>
          <cell r="T95">
            <v>2</v>
          </cell>
          <cell r="U95" t="str">
            <v>緑ヶ丘女子高校</v>
          </cell>
          <cell r="V95" t="str">
            <v>２ ４ ９ ０ ０ ０ ５</v>
          </cell>
          <cell r="W95" t="str">
            <v>逗子市桜山1-9-7</v>
          </cell>
          <cell r="X95" t="str">
            <v>046-873-1370</v>
          </cell>
          <cell r="Y95" t="str">
            <v>090-6942-2822</v>
          </cell>
          <cell r="Z95" t="str">
            <v>神奈川学園中・高校</v>
          </cell>
          <cell r="AA95" t="str">
            <v>045-311-2961</v>
          </cell>
          <cell r="AB95" t="str">
            <v>福祉会館入口</v>
          </cell>
        </row>
        <row r="96">
          <cell r="B96">
            <v>92</v>
          </cell>
          <cell r="C96">
            <v>257</v>
          </cell>
          <cell r="D96" t="str">
            <v>継続</v>
          </cell>
          <cell r="E96" t="str">
            <v>女子２種</v>
          </cell>
          <cell r="F96" t="str">
            <v>BF</v>
          </cell>
          <cell r="H96">
            <v>904006962</v>
          </cell>
          <cell r="J96" t="str">
            <v>竹　内　芙美伽</v>
          </cell>
          <cell r="K96" t="str">
            <v>タケウチ　フミカ</v>
          </cell>
          <cell r="L96" t="str">
            <v>女</v>
          </cell>
          <cell r="M96" t="str">
            <v>1994.05.16</v>
          </cell>
          <cell r="N96" t="str">
            <v>日本体育大学</v>
          </cell>
          <cell r="R96">
            <v>2</v>
          </cell>
          <cell r="S96">
            <v>2</v>
          </cell>
          <cell r="U96" t="str">
            <v>佐賀女子高等学校</v>
          </cell>
          <cell r="V96" t="str">
            <v>１ ２ ３ ０ ８ ７ ３</v>
          </cell>
          <cell r="W96" t="str">
            <v>東京都足立区扇3-2-5-504</v>
          </cell>
          <cell r="X96" t="str">
            <v>03-3857-6450</v>
          </cell>
          <cell r="Y96" t="str">
            <v>090-9238-2668</v>
          </cell>
          <cell r="Z96" t="str">
            <v>日本体育大学(学生）</v>
          </cell>
          <cell r="AB96" t="str">
            <v>扇大橋</v>
          </cell>
        </row>
        <row r="97">
          <cell r="B97">
            <v>93</v>
          </cell>
          <cell r="C97">
            <v>258</v>
          </cell>
          <cell r="D97" t="str">
            <v>継続</v>
          </cell>
          <cell r="E97" t="str">
            <v>女子２種</v>
          </cell>
          <cell r="F97" t="str">
            <v>BF</v>
          </cell>
          <cell r="H97">
            <v>904006541</v>
          </cell>
          <cell r="J97" t="str">
            <v>保　坂　日　菜</v>
          </cell>
          <cell r="K97" t="str">
            <v>ホサカ　ヒナ</v>
          </cell>
          <cell r="L97" t="str">
            <v>女</v>
          </cell>
          <cell r="M97" t="str">
            <v>1994.01.19</v>
          </cell>
          <cell r="N97" t="str">
            <v>日本体育大学</v>
          </cell>
          <cell r="R97">
            <v>2</v>
          </cell>
          <cell r="V97" t="str">
            <v>３ ３ ９ ０ ０ ６ ３</v>
          </cell>
          <cell r="W97" t="str">
            <v>埼玉県さいたま市岩槻区美幸町6-30</v>
          </cell>
          <cell r="X97" t="str">
            <v>048-757-1109</v>
          </cell>
          <cell r="Y97" t="str">
            <v>090-5579-9059</v>
          </cell>
          <cell r="Z97" t="str">
            <v>日本体育大学(学生）</v>
          </cell>
          <cell r="AB97" t="str">
            <v>ー</v>
          </cell>
        </row>
        <row r="98">
          <cell r="B98">
            <v>94</v>
          </cell>
          <cell r="C98">
            <v>259</v>
          </cell>
          <cell r="D98" t="str">
            <v>継続</v>
          </cell>
          <cell r="E98" t="str">
            <v>女子２種</v>
          </cell>
          <cell r="F98" t="str">
            <v>BF</v>
          </cell>
          <cell r="H98">
            <v>908020421</v>
          </cell>
          <cell r="J98" t="str">
            <v>萩　原　美　雪</v>
          </cell>
          <cell r="K98" t="str">
            <v>ハギワラ　ミユキ</v>
          </cell>
          <cell r="L98" t="str">
            <v>女</v>
          </cell>
          <cell r="M98" t="str">
            <v>1995.03.04</v>
          </cell>
          <cell r="N98" t="str">
            <v>日本体育大学</v>
          </cell>
          <cell r="R98">
            <v>2</v>
          </cell>
          <cell r="S98">
            <v>2</v>
          </cell>
          <cell r="T98">
            <v>2</v>
          </cell>
          <cell r="U98" t="str">
            <v>埼玉県立与野高等学校</v>
          </cell>
          <cell r="V98" t="str">
            <v>３ ６ ２ ０ ０ ６ １</v>
          </cell>
          <cell r="W98" t="str">
            <v>埼玉県上尾市藤波3-173</v>
          </cell>
          <cell r="X98" t="str">
            <v>048-787-4567</v>
          </cell>
          <cell r="Y98" t="str">
            <v>090-9238-3411</v>
          </cell>
          <cell r="Z98" t="str">
            <v>株式会社そら</v>
          </cell>
          <cell r="AA98" t="str">
            <v>03-5939-7302</v>
          </cell>
          <cell r="AB98" t="str">
            <v>桶川</v>
          </cell>
        </row>
        <row r="99">
          <cell r="B99">
            <v>95</v>
          </cell>
          <cell r="C99">
            <v>260</v>
          </cell>
          <cell r="D99" t="str">
            <v>継続</v>
          </cell>
          <cell r="E99" t="str">
            <v>女子２種</v>
          </cell>
          <cell r="F99" t="str">
            <v>BF</v>
          </cell>
          <cell r="H99">
            <v>910015604</v>
          </cell>
          <cell r="J99" t="str">
            <v>高　田　菜々子</v>
          </cell>
          <cell r="K99" t="str">
            <v>タカダ　ナナコ</v>
          </cell>
          <cell r="L99" t="str">
            <v>女</v>
          </cell>
          <cell r="M99" t="str">
            <v>1996.04.15</v>
          </cell>
          <cell r="N99" t="str">
            <v>東京女子体育大学</v>
          </cell>
          <cell r="R99">
            <v>2</v>
          </cell>
          <cell r="S99">
            <v>2</v>
          </cell>
          <cell r="T99">
            <v>2</v>
          </cell>
          <cell r="U99" t="str">
            <v>県立港北高校</v>
          </cell>
          <cell r="V99" t="str">
            <v>２ ２ ４ ０ ０ ３ ３</v>
          </cell>
          <cell r="W99" t="str">
            <v>横浜市都筑区茅ヶ崎東1-1-4-106</v>
          </cell>
          <cell r="X99" t="str">
            <v>045-943-9426</v>
          </cell>
          <cell r="Y99" t="str">
            <v>080-3914-8415</v>
          </cell>
          <cell r="Z99" t="str">
            <v>東京女子体育大学（学生）</v>
          </cell>
          <cell r="AB99" t="str">
            <v>センター南</v>
          </cell>
        </row>
        <row r="100">
          <cell r="B100">
            <v>96</v>
          </cell>
          <cell r="C100">
            <v>261</v>
          </cell>
          <cell r="D100" t="str">
            <v>継続</v>
          </cell>
          <cell r="E100" t="str">
            <v>女子２種</v>
          </cell>
          <cell r="F100" t="str">
            <v>BF</v>
          </cell>
          <cell r="H100">
            <v>910040052</v>
          </cell>
          <cell r="J100" t="str">
            <v>小川恵理華</v>
          </cell>
          <cell r="K100" t="str">
            <v>オガワ　エリカ</v>
          </cell>
          <cell r="L100" t="str">
            <v>女</v>
          </cell>
          <cell r="M100">
            <v>1991.0606</v>
          </cell>
          <cell r="N100" t="str">
            <v>川崎市立宮前平中学校</v>
          </cell>
          <cell r="R100" t="str">
            <v>千葉</v>
          </cell>
          <cell r="S100">
            <v>2</v>
          </cell>
          <cell r="T100">
            <v>2</v>
          </cell>
          <cell r="U100" t="str">
            <v>日本女子体育大学</v>
          </cell>
          <cell r="V100" t="str">
            <v>２ １ ３ ０ ０ １ ５</v>
          </cell>
          <cell r="W100" t="str">
            <v>川崎市高津区梶ヶ谷3-7-53-203</v>
          </cell>
          <cell r="Y100" t="str">
            <v>090-5763-0965</v>
          </cell>
          <cell r="Z100" t="str">
            <v>川崎市立宮前平中学校</v>
          </cell>
          <cell r="AA100" t="str">
            <v>044-855-3214</v>
          </cell>
          <cell r="AB100" t="str">
            <v>ー</v>
          </cell>
        </row>
        <row r="101">
          <cell r="B101">
            <v>97</v>
          </cell>
          <cell r="C101">
            <v>262</v>
          </cell>
          <cell r="D101" t="str">
            <v>継続</v>
          </cell>
          <cell r="E101" t="str">
            <v>女子２種</v>
          </cell>
          <cell r="F101" t="str">
            <v>BF</v>
          </cell>
          <cell r="H101">
            <v>907021741</v>
          </cell>
          <cell r="J101" t="str">
            <v>木　村　眞　子</v>
          </cell>
          <cell r="K101" t="str">
            <v>キムラ　マコ</v>
          </cell>
          <cell r="L101" t="str">
            <v>女</v>
          </cell>
          <cell r="M101" t="str">
            <v>1995.10.17</v>
          </cell>
          <cell r="N101" t="str">
            <v>日本体育大学</v>
          </cell>
          <cell r="Q101">
            <v>3</v>
          </cell>
          <cell r="R101">
            <v>3</v>
          </cell>
          <cell r="S101">
            <v>2</v>
          </cell>
          <cell r="T101">
            <v>2</v>
          </cell>
          <cell r="U101" t="str">
            <v>緑ヶ丘女子高校</v>
          </cell>
          <cell r="V101" t="str">
            <v>２ ２ ５ ０ ０ ０ ５</v>
          </cell>
          <cell r="W101" t="str">
            <v>横浜市青葉区荏子田2-22-35</v>
          </cell>
          <cell r="X101" t="str">
            <v>045-904-5504</v>
          </cell>
          <cell r="Y101" t="str">
            <v>090-6700-1995</v>
          </cell>
          <cell r="Z101" t="str">
            <v>日本体育大学女子短期大学(学生）</v>
          </cell>
          <cell r="AA101" t="str">
            <v>03-5706-0900</v>
          </cell>
          <cell r="AB101" t="str">
            <v>ー</v>
          </cell>
        </row>
        <row r="102">
          <cell r="B102">
            <v>98</v>
          </cell>
          <cell r="C102">
            <v>263</v>
          </cell>
          <cell r="D102" t="str">
            <v>継続</v>
          </cell>
          <cell r="E102" t="str">
            <v>女子２種</v>
          </cell>
          <cell r="F102" t="str">
            <v>BF</v>
          </cell>
          <cell r="H102">
            <v>909023832</v>
          </cell>
          <cell r="J102" t="str">
            <v>佐　藤　ちひろ</v>
          </cell>
          <cell r="K102" t="str">
            <v>サトウ　チヒロ</v>
          </cell>
          <cell r="L102" t="str">
            <v>女</v>
          </cell>
          <cell r="M102" t="str">
            <v>1995.09.14</v>
          </cell>
          <cell r="N102" t="str">
            <v>平塚新体操クラブ</v>
          </cell>
          <cell r="Q102">
            <v>3</v>
          </cell>
          <cell r="R102">
            <v>3</v>
          </cell>
          <cell r="S102">
            <v>2</v>
          </cell>
          <cell r="T102">
            <v>2</v>
          </cell>
          <cell r="U102" t="str">
            <v>県立高浜高等学校</v>
          </cell>
          <cell r="V102" t="str">
            <v>２ ５ ４ ０ ８ ２ ４</v>
          </cell>
          <cell r="W102" t="str">
            <v>平塚市花水台40-24</v>
          </cell>
          <cell r="X102" t="str">
            <v>0463-31-8006</v>
          </cell>
          <cell r="Y102" t="str">
            <v>080-1253-3161</v>
          </cell>
          <cell r="Z102" t="str">
            <v>松蔭大学（学生）</v>
          </cell>
          <cell r="AB102" t="str">
            <v>ー</v>
          </cell>
        </row>
        <row r="103">
          <cell r="B103">
            <v>99</v>
          </cell>
          <cell r="C103">
            <v>264</v>
          </cell>
          <cell r="D103" t="str">
            <v>継続</v>
          </cell>
          <cell r="E103" t="str">
            <v>女子２種</v>
          </cell>
          <cell r="F103" t="str">
            <v>BF</v>
          </cell>
          <cell r="H103">
            <v>909029546</v>
          </cell>
          <cell r="J103" t="str">
            <v>竹　内　理　菜</v>
          </cell>
          <cell r="K103" t="str">
            <v>タケウチ　リナ</v>
          </cell>
          <cell r="L103" t="str">
            <v>女</v>
          </cell>
          <cell r="M103" t="str">
            <v>1996.10.04</v>
          </cell>
          <cell r="N103" t="str">
            <v>平塚新体操クラブ</v>
          </cell>
          <cell r="Q103">
            <v>3</v>
          </cell>
          <cell r="R103">
            <v>3</v>
          </cell>
          <cell r="S103">
            <v>2</v>
          </cell>
          <cell r="T103">
            <v>2</v>
          </cell>
          <cell r="U103" t="str">
            <v>県立二宮高等学校</v>
          </cell>
          <cell r="V103" t="str">
            <v>２ ５ ４ ０ ８ ０ ７</v>
          </cell>
          <cell r="W103" t="str">
            <v>平塚市代官町25-12-306</v>
          </cell>
          <cell r="X103" t="str">
            <v>0463-24-7315</v>
          </cell>
          <cell r="Y103" t="str">
            <v>090-9330-6776</v>
          </cell>
          <cell r="Z103" t="str">
            <v>県立衛生看護専門学校（学生）</v>
          </cell>
          <cell r="AB103" t="str">
            <v>ー</v>
          </cell>
        </row>
        <row r="104">
          <cell r="B104">
            <v>100</v>
          </cell>
          <cell r="C104">
            <v>265</v>
          </cell>
          <cell r="D104" t="str">
            <v>継続</v>
          </cell>
          <cell r="E104" t="str">
            <v>女子２種</v>
          </cell>
          <cell r="F104" t="str">
            <v>BF</v>
          </cell>
          <cell r="H104">
            <v>909031822</v>
          </cell>
          <cell r="J104" t="str">
            <v>松　本　結　衣</v>
          </cell>
          <cell r="K104" t="str">
            <v>マツモト　ユイ</v>
          </cell>
          <cell r="L104" t="str">
            <v>女</v>
          </cell>
          <cell r="M104" t="str">
            <v>1997.01.23</v>
          </cell>
          <cell r="N104" t="str">
            <v>平塚新体操クラブ</v>
          </cell>
          <cell r="Q104">
            <v>3</v>
          </cell>
          <cell r="R104">
            <v>3</v>
          </cell>
          <cell r="S104">
            <v>2</v>
          </cell>
          <cell r="T104">
            <v>2</v>
          </cell>
          <cell r="U104" t="str">
            <v>県立鶴嶺高校</v>
          </cell>
          <cell r="V104" t="str">
            <v>２ ５ ４ ０ ９ ０ １</v>
          </cell>
          <cell r="W104" t="str">
            <v>平塚市纒　229-10</v>
          </cell>
          <cell r="X104" t="str">
            <v>0463-36-2659</v>
          </cell>
          <cell r="Y104" t="str">
            <v>080-8725-0240</v>
          </cell>
          <cell r="Z104" t="str">
            <v>国学院大学（学生）</v>
          </cell>
          <cell r="AB104" t="str">
            <v>ー</v>
          </cell>
        </row>
        <row r="105">
          <cell r="B105">
            <v>101</v>
          </cell>
          <cell r="C105">
            <v>266</v>
          </cell>
          <cell r="D105" t="str">
            <v>継続</v>
          </cell>
          <cell r="E105" t="str">
            <v>女子２種</v>
          </cell>
          <cell r="F105" t="str">
            <v>BF</v>
          </cell>
          <cell r="H105">
            <v>913278751</v>
          </cell>
          <cell r="J105" t="str">
            <v>太　田　有　香</v>
          </cell>
          <cell r="K105" t="str">
            <v>オオタ　ユカ</v>
          </cell>
          <cell r="L105" t="str">
            <v>女</v>
          </cell>
          <cell r="N105" t="str">
            <v>ゆあＲＧ</v>
          </cell>
          <cell r="R105">
            <v>3</v>
          </cell>
          <cell r="S105">
            <v>2</v>
          </cell>
          <cell r="T105">
            <v>2</v>
          </cell>
          <cell r="V105" t="str">
            <v>８ ５ ２ ８ １ ０ ５</v>
          </cell>
          <cell r="W105" t="str">
            <v>長崎県長崎市目覚町5-5-406</v>
          </cell>
          <cell r="Y105" t="str">
            <v>080-5248-6145</v>
          </cell>
          <cell r="Z105" t="str">
            <v>長崎市役所</v>
          </cell>
          <cell r="AB105" t="str">
            <v>ー</v>
          </cell>
        </row>
        <row r="106">
          <cell r="B106">
            <v>102</v>
          </cell>
          <cell r="C106">
            <v>267</v>
          </cell>
          <cell r="D106" t="str">
            <v>継続</v>
          </cell>
          <cell r="E106" t="str">
            <v>女子２種</v>
          </cell>
          <cell r="F106" t="str">
            <v>BF</v>
          </cell>
          <cell r="H106">
            <v>908027992</v>
          </cell>
          <cell r="J106" t="str">
            <v>岡　添　結　衣</v>
          </cell>
          <cell r="K106" t="str">
            <v>オカゾエ　ユイ</v>
          </cell>
          <cell r="L106" t="str">
            <v>女</v>
          </cell>
          <cell r="M106" t="str">
            <v>1997.02.05</v>
          </cell>
          <cell r="N106" t="str">
            <v>日本体育大学</v>
          </cell>
          <cell r="R106">
            <v>3</v>
          </cell>
          <cell r="S106">
            <v>2</v>
          </cell>
          <cell r="T106">
            <v>2</v>
          </cell>
          <cell r="V106" t="str">
            <v>２ ２ ０ ０ ０ ７ １</v>
          </cell>
          <cell r="W106" t="str">
            <v>横浜市西区浅間台23-2</v>
          </cell>
          <cell r="Y106" t="str">
            <v>090-5445-4003</v>
          </cell>
          <cell r="AB106" t="str">
            <v>ー</v>
          </cell>
        </row>
        <row r="107">
          <cell r="B107">
            <v>103</v>
          </cell>
          <cell r="C107">
            <v>268</v>
          </cell>
          <cell r="D107" t="str">
            <v>新規</v>
          </cell>
          <cell r="E107" t="str">
            <v>女子２種</v>
          </cell>
          <cell r="F107" t="str">
            <v>BF</v>
          </cell>
          <cell r="G107">
            <v>14020193</v>
          </cell>
          <cell r="H107">
            <v>902011294</v>
          </cell>
          <cell r="I107">
            <v>265695</v>
          </cell>
          <cell r="J107" t="str">
            <v>吉野　一会</v>
          </cell>
          <cell r="K107" t="str">
            <v>ヨシノ　イチエ</v>
          </cell>
          <cell r="L107" t="str">
            <v>女</v>
          </cell>
          <cell r="M107" t="str">
            <v>1972.06.20</v>
          </cell>
          <cell r="N107" t="str">
            <v>横浜翠陵中学校</v>
          </cell>
          <cell r="O107">
            <v>3</v>
          </cell>
          <cell r="P107">
            <v>3</v>
          </cell>
          <cell r="Q107">
            <v>3</v>
          </cell>
          <cell r="R107">
            <v>3</v>
          </cell>
          <cell r="S107">
            <v>3</v>
          </cell>
          <cell r="T107">
            <v>2</v>
          </cell>
          <cell r="U107" t="str">
            <v>日本体育大学</v>
          </cell>
          <cell r="V107" t="str">
            <v>２ ２ ４ ０ ０ ３ ７</v>
          </cell>
          <cell r="W107" t="str">
            <v>横浜市都筑区茅ヶ崎南4-16-10-302</v>
          </cell>
          <cell r="X107" t="str">
            <v>045-949-8925</v>
          </cell>
          <cell r="Y107" t="str">
            <v>090-4965-5686</v>
          </cell>
          <cell r="Z107" t="str">
            <v>横浜翠陵中学校</v>
          </cell>
          <cell r="AA107" t="str">
            <v>045-921-0301</v>
          </cell>
          <cell r="AB107" t="str">
            <v>センター南</v>
          </cell>
        </row>
        <row r="108">
          <cell r="B108">
            <v>104</v>
          </cell>
          <cell r="C108">
            <v>269</v>
          </cell>
          <cell r="D108" t="str">
            <v>新規</v>
          </cell>
          <cell r="E108" t="str">
            <v>女子２種</v>
          </cell>
          <cell r="H108">
            <v>915352256</v>
          </cell>
          <cell r="J108" t="str">
            <v>植　村　志　帆</v>
          </cell>
          <cell r="K108" t="str">
            <v>ウエムラ　シホ</v>
          </cell>
          <cell r="L108" t="str">
            <v>女</v>
          </cell>
          <cell r="M108" t="str">
            <v>1987.04.11</v>
          </cell>
          <cell r="N108" t="str">
            <v>横浜市立富岡東中学校</v>
          </cell>
          <cell r="R108">
            <v>3</v>
          </cell>
          <cell r="S108">
            <v>3</v>
          </cell>
          <cell r="T108">
            <v>2</v>
          </cell>
          <cell r="U108" t="str">
            <v>福岡女子大学</v>
          </cell>
          <cell r="V108" t="str">
            <v>２ ３ ５ ０ ０ ３ ３</v>
          </cell>
          <cell r="W108" t="str">
            <v>横浜市磯子区杉田1-22-2-102</v>
          </cell>
          <cell r="Y108" t="str">
            <v>080-1763-9511</v>
          </cell>
          <cell r="Z108" t="str">
            <v>横浜市立富岡東中学校</v>
          </cell>
          <cell r="AA108" t="str">
            <v>045-771-0717</v>
          </cell>
          <cell r="AB108" t="str">
            <v>杉田</v>
          </cell>
        </row>
        <row r="109">
          <cell r="B109">
            <v>105</v>
          </cell>
          <cell r="D109" t="str">
            <v>新規</v>
          </cell>
          <cell r="E109" t="str">
            <v>女子２種</v>
          </cell>
        </row>
        <row r="110">
          <cell r="B110">
            <v>106</v>
          </cell>
          <cell r="D110" t="str">
            <v>新規</v>
          </cell>
          <cell r="E110" t="str">
            <v>女子２種</v>
          </cell>
        </row>
        <row r="111">
          <cell r="B111">
            <v>107</v>
          </cell>
          <cell r="C111">
            <v>301</v>
          </cell>
          <cell r="D111" t="str">
            <v>継続</v>
          </cell>
          <cell r="E111" t="str">
            <v>女子３種</v>
          </cell>
          <cell r="F111" t="str">
            <v>BF</v>
          </cell>
          <cell r="G111">
            <v>14020181</v>
          </cell>
          <cell r="H111">
            <v>902006336</v>
          </cell>
          <cell r="I111">
            <v>291103</v>
          </cell>
          <cell r="J111" t="str">
            <v>雑賀　久美子</v>
          </cell>
          <cell r="K111" t="str">
            <v>サイカ　クミコ</v>
          </cell>
          <cell r="L111" t="str">
            <v>女</v>
          </cell>
          <cell r="M111" t="str">
            <v>1962.03.19</v>
          </cell>
          <cell r="N111" t="str">
            <v>横須賀ジュニア新体操ｸﾗﾌﾞ</v>
          </cell>
          <cell r="O111">
            <v>3</v>
          </cell>
          <cell r="P111">
            <v>3</v>
          </cell>
          <cell r="Q111">
            <v>3</v>
          </cell>
          <cell r="V111" t="str">
            <v>２ ３ ８ ０ ０ １ ２</v>
          </cell>
          <cell r="W111" t="str">
            <v>横須賀市安浦町3-18</v>
          </cell>
          <cell r="X111" t="str">
            <v>046-823-1782</v>
          </cell>
          <cell r="AB111" t="str">
            <v>ー</v>
          </cell>
        </row>
        <row r="112">
          <cell r="B112">
            <v>108</v>
          </cell>
          <cell r="C112">
            <v>302</v>
          </cell>
          <cell r="D112" t="str">
            <v>継続</v>
          </cell>
          <cell r="E112" t="str">
            <v>女子３種</v>
          </cell>
          <cell r="F112" t="str">
            <v>BF</v>
          </cell>
          <cell r="G112">
            <v>14020182</v>
          </cell>
          <cell r="H112">
            <v>902006029</v>
          </cell>
          <cell r="I112">
            <v>586135</v>
          </cell>
          <cell r="J112" t="str">
            <v>福永　万里</v>
          </cell>
          <cell r="K112" t="str">
            <v>フクナガ　マリ</v>
          </cell>
          <cell r="L112" t="str">
            <v>女</v>
          </cell>
          <cell r="M112" t="str">
            <v>1961.07.09</v>
          </cell>
          <cell r="N112" t="str">
            <v>横須賀ジュニア新体操ｸﾗﾌﾞ</v>
          </cell>
          <cell r="O112">
            <v>3</v>
          </cell>
          <cell r="P112">
            <v>3</v>
          </cell>
          <cell r="Q112">
            <v>3</v>
          </cell>
          <cell r="R112">
            <v>3</v>
          </cell>
          <cell r="S112">
            <v>3</v>
          </cell>
          <cell r="T112">
            <v>3</v>
          </cell>
          <cell r="V112" t="str">
            <v>２ ４ ０ ０ １ １ １</v>
          </cell>
          <cell r="W112" t="str">
            <v>三浦郡葉山町一色857-1-1</v>
          </cell>
          <cell r="X112" t="str">
            <v>046-875-3445</v>
          </cell>
          <cell r="AB112" t="str">
            <v>ー</v>
          </cell>
        </row>
        <row r="113">
          <cell r="B113">
            <v>109</v>
          </cell>
          <cell r="C113">
            <v>303</v>
          </cell>
          <cell r="D113" t="str">
            <v>継続</v>
          </cell>
          <cell r="E113" t="str">
            <v>女子３種</v>
          </cell>
          <cell r="F113" t="str">
            <v>BF</v>
          </cell>
          <cell r="G113">
            <v>14020184</v>
          </cell>
          <cell r="H113">
            <v>902009811</v>
          </cell>
          <cell r="I113">
            <v>351146</v>
          </cell>
          <cell r="J113" t="str">
            <v>小泉　敬子</v>
          </cell>
          <cell r="K113" t="str">
            <v>コイズミ　ケイコ</v>
          </cell>
          <cell r="L113" t="str">
            <v>女</v>
          </cell>
          <cell r="M113" t="str">
            <v>1969.09.21</v>
          </cell>
          <cell r="N113" t="str">
            <v>※　神奈川県体操協会</v>
          </cell>
          <cell r="O113">
            <v>0</v>
          </cell>
          <cell r="P113">
            <v>3</v>
          </cell>
          <cell r="Q113">
            <v>3</v>
          </cell>
          <cell r="R113">
            <v>3</v>
          </cell>
          <cell r="S113">
            <v>3</v>
          </cell>
          <cell r="T113">
            <v>3</v>
          </cell>
          <cell r="U113" t="str">
            <v>国士舘大学</v>
          </cell>
          <cell r="V113" t="str">
            <v>２ ３ ６ ０ ０ ５ ７</v>
          </cell>
          <cell r="W113" t="str">
            <v>横浜市金沢区能見台5-57-5</v>
          </cell>
          <cell r="X113" t="str">
            <v>045-781-6454</v>
          </cell>
          <cell r="Y113" t="str">
            <v>090-8046-0600</v>
          </cell>
          <cell r="AB113" t="str">
            <v>ー</v>
          </cell>
        </row>
        <row r="114">
          <cell r="B114">
            <v>110</v>
          </cell>
          <cell r="C114">
            <v>304</v>
          </cell>
          <cell r="D114" t="str">
            <v>継続</v>
          </cell>
          <cell r="E114" t="str">
            <v>女子３種</v>
          </cell>
          <cell r="F114" t="str">
            <v>BF</v>
          </cell>
          <cell r="G114">
            <v>14020190</v>
          </cell>
          <cell r="H114">
            <v>902009761</v>
          </cell>
          <cell r="I114">
            <v>945255</v>
          </cell>
          <cell r="J114" t="str">
            <v>杉山　由希江</v>
          </cell>
          <cell r="K114" t="str">
            <v>スギヤマ　ユキエ</v>
          </cell>
          <cell r="L114" t="str">
            <v>女</v>
          </cell>
          <cell r="M114" t="str">
            <v>1969.08.17</v>
          </cell>
          <cell r="N114" t="str">
            <v>※　神奈川県体操協会</v>
          </cell>
          <cell r="O114">
            <v>3</v>
          </cell>
          <cell r="P114">
            <v>3</v>
          </cell>
          <cell r="Q114">
            <v>3</v>
          </cell>
          <cell r="R114">
            <v>3</v>
          </cell>
          <cell r="S114">
            <v>3</v>
          </cell>
          <cell r="T114">
            <v>3</v>
          </cell>
          <cell r="V114" t="str">
            <v>２ ３ ７ ０ ０ ６ ７</v>
          </cell>
          <cell r="W114" t="str">
            <v>横須賀市鷹取1-3-15</v>
          </cell>
          <cell r="X114" t="str">
            <v>046-865-2541</v>
          </cell>
          <cell r="Y114" t="str">
            <v>090-9379-7765</v>
          </cell>
          <cell r="Z114" t="str">
            <v>朝日ﾌｨｯﾄﾈｽｸﾗﾌﾞﾋﾞｯｸﾞ・ｴｽ・向ヶ丘</v>
          </cell>
          <cell r="AA114" t="str">
            <v>044-934-0102</v>
          </cell>
          <cell r="AB114" t="str">
            <v>追浜</v>
          </cell>
        </row>
        <row r="115">
          <cell r="B115">
            <v>111</v>
          </cell>
          <cell r="C115">
            <v>305</v>
          </cell>
          <cell r="D115" t="str">
            <v>継続</v>
          </cell>
          <cell r="E115" t="str">
            <v>女子３種</v>
          </cell>
          <cell r="F115" t="str">
            <v>BF</v>
          </cell>
          <cell r="G115">
            <v>14020195</v>
          </cell>
          <cell r="H115">
            <v>902013342</v>
          </cell>
          <cell r="I115">
            <v>329783</v>
          </cell>
          <cell r="J115" t="str">
            <v>山口　里美</v>
          </cell>
          <cell r="K115" t="str">
            <v>ヤマグチ　サトミ</v>
          </cell>
          <cell r="L115" t="str">
            <v>女</v>
          </cell>
          <cell r="M115" t="str">
            <v>1975.08.24</v>
          </cell>
          <cell r="N115" t="str">
            <v>※　神奈川県体操協会</v>
          </cell>
          <cell r="O115">
            <v>3</v>
          </cell>
          <cell r="P115">
            <v>3</v>
          </cell>
          <cell r="Q115">
            <v>3</v>
          </cell>
          <cell r="R115">
            <v>3</v>
          </cell>
          <cell r="S115">
            <v>3</v>
          </cell>
          <cell r="T115">
            <v>3</v>
          </cell>
          <cell r="U115" t="str">
            <v>日本女子体育大学</v>
          </cell>
          <cell r="V115" t="str">
            <v>２ １ ４ ０ ０ ３ ４</v>
          </cell>
          <cell r="W115" t="str">
            <v>川崎市多摩区三田4-8-2-2-406</v>
          </cell>
          <cell r="X115" t="str">
            <v>050-3685-7380</v>
          </cell>
          <cell r="Y115" t="str">
            <v>090-1661-0184</v>
          </cell>
          <cell r="AB115" t="str">
            <v>ー</v>
          </cell>
        </row>
        <row r="116">
          <cell r="B116">
            <v>112</v>
          </cell>
          <cell r="C116">
            <v>306</v>
          </cell>
          <cell r="D116" t="str">
            <v>継続</v>
          </cell>
          <cell r="E116" t="str">
            <v>女子３種</v>
          </cell>
          <cell r="F116" t="str">
            <v>BF</v>
          </cell>
          <cell r="G116">
            <v>14030053</v>
          </cell>
          <cell r="H116">
            <v>903005228</v>
          </cell>
          <cell r="I116">
            <v>184290</v>
          </cell>
          <cell r="J116" t="str">
            <v>和賀　敦子</v>
          </cell>
          <cell r="K116" t="str">
            <v>ワガ　アツコ</v>
          </cell>
          <cell r="L116" t="str">
            <v>女</v>
          </cell>
          <cell r="M116" t="str">
            <v>1971.01.16</v>
          </cell>
          <cell r="N116" t="str">
            <v>※　神奈川県体操協会</v>
          </cell>
          <cell r="O116">
            <v>3</v>
          </cell>
          <cell r="P116">
            <v>3</v>
          </cell>
          <cell r="Q116">
            <v>3</v>
          </cell>
          <cell r="R116">
            <v>3</v>
          </cell>
          <cell r="S116">
            <v>3</v>
          </cell>
          <cell r="T116">
            <v>3</v>
          </cell>
          <cell r="U116" t="str">
            <v>国士舘大学</v>
          </cell>
          <cell r="V116" t="str">
            <v>２ ７ ７ １ ４ ３ ２</v>
          </cell>
          <cell r="W116" t="str">
            <v>千葉県白井市冨士287-26</v>
          </cell>
          <cell r="X116" t="str">
            <v>047-441-2617</v>
          </cell>
          <cell r="AB116" t="str">
            <v>西白井</v>
          </cell>
        </row>
        <row r="117">
          <cell r="B117">
            <v>113</v>
          </cell>
          <cell r="C117">
            <v>307</v>
          </cell>
          <cell r="D117" t="str">
            <v>継続</v>
          </cell>
          <cell r="E117" t="str">
            <v>女子３種</v>
          </cell>
          <cell r="F117" t="str">
            <v>BF</v>
          </cell>
          <cell r="G117">
            <v>14070062</v>
          </cell>
          <cell r="H117">
            <v>907004136</v>
          </cell>
          <cell r="I117">
            <v>813034</v>
          </cell>
          <cell r="J117" t="str">
            <v>夏苅　あや</v>
          </cell>
          <cell r="K117" t="str">
            <v>ナツカリ　アヤ</v>
          </cell>
          <cell r="L117" t="str">
            <v>女</v>
          </cell>
          <cell r="M117" t="str">
            <v>1988.02.26</v>
          </cell>
          <cell r="N117" t="str">
            <v>※　神奈川県体操協会</v>
          </cell>
          <cell r="O117">
            <v>3</v>
          </cell>
          <cell r="P117">
            <v>3</v>
          </cell>
          <cell r="Q117">
            <v>3</v>
          </cell>
          <cell r="R117">
            <v>3</v>
          </cell>
          <cell r="S117">
            <v>3</v>
          </cell>
          <cell r="U117" t="str">
            <v>森村学園高校</v>
          </cell>
          <cell r="V117" t="str">
            <v>２ １ １ ０ ０ ０ ５</v>
          </cell>
          <cell r="W117" t="str">
            <v>川崎市中原区新丸子町74</v>
          </cell>
          <cell r="X117" t="str">
            <v>03-5706-0741</v>
          </cell>
          <cell r="Y117" t="str">
            <v>090-2743-4267</v>
          </cell>
          <cell r="Z117" t="str">
            <v>鎌倉女子大学中等部・高等部</v>
          </cell>
          <cell r="AA117" t="str">
            <v>0467-44-2113</v>
          </cell>
          <cell r="AB117" t="str">
            <v>ー</v>
          </cell>
        </row>
        <row r="118">
          <cell r="B118">
            <v>114</v>
          </cell>
          <cell r="C118">
            <v>308</v>
          </cell>
          <cell r="D118" t="str">
            <v>継続</v>
          </cell>
          <cell r="E118" t="str">
            <v>女子３種</v>
          </cell>
          <cell r="F118" t="str">
            <v>BF</v>
          </cell>
          <cell r="G118">
            <v>14080088</v>
          </cell>
          <cell r="H118">
            <v>908001971</v>
          </cell>
          <cell r="I118">
            <v>603453</v>
          </cell>
          <cell r="J118" t="str">
            <v>小澤　安澄</v>
          </cell>
          <cell r="K118" t="str">
            <v>オザワ　アズミ</v>
          </cell>
          <cell r="L118" t="str">
            <v>女</v>
          </cell>
          <cell r="M118" t="str">
            <v>1976.09.06</v>
          </cell>
          <cell r="N118" t="str">
            <v>LUCE　RG</v>
          </cell>
          <cell r="O118">
            <v>3</v>
          </cell>
          <cell r="P118">
            <v>3</v>
          </cell>
          <cell r="Q118">
            <v>3</v>
          </cell>
          <cell r="R118">
            <v>3</v>
          </cell>
          <cell r="S118">
            <v>3</v>
          </cell>
          <cell r="T118">
            <v>3</v>
          </cell>
          <cell r="U118" t="str">
            <v>行田女子高校</v>
          </cell>
          <cell r="V118" t="str">
            <v>２ ５ ９ ０ １ ４ ５</v>
          </cell>
          <cell r="W118" t="str">
            <v>足柄上郡中井町田中1101 ２Ｆ</v>
          </cell>
          <cell r="X118" t="str">
            <v>0465-81-2066</v>
          </cell>
          <cell r="Y118" t="str">
            <v>090-6520-4132</v>
          </cell>
          <cell r="AB118" t="str">
            <v>ー</v>
          </cell>
        </row>
        <row r="119">
          <cell r="B119">
            <v>115</v>
          </cell>
          <cell r="C119">
            <v>309</v>
          </cell>
          <cell r="D119" t="str">
            <v>継続</v>
          </cell>
          <cell r="E119" t="str">
            <v>女子３種</v>
          </cell>
          <cell r="F119" t="str">
            <v>BF</v>
          </cell>
          <cell r="G119">
            <v>14080090</v>
          </cell>
          <cell r="H119">
            <v>908002266</v>
          </cell>
          <cell r="I119">
            <v>813034</v>
          </cell>
          <cell r="J119" t="str">
            <v>木村　幸恵</v>
          </cell>
          <cell r="K119" t="str">
            <v>キムラ　サチエ</v>
          </cell>
          <cell r="L119" t="str">
            <v>女</v>
          </cell>
          <cell r="M119" t="str">
            <v>1980.09.22</v>
          </cell>
          <cell r="N119" t="str">
            <v>※　神奈川県体操協会</v>
          </cell>
          <cell r="O119">
            <v>3</v>
          </cell>
          <cell r="P119">
            <v>3</v>
          </cell>
          <cell r="Q119">
            <v>3</v>
          </cell>
          <cell r="R119">
            <v>3</v>
          </cell>
          <cell r="S119">
            <v>3</v>
          </cell>
          <cell r="U119" t="str">
            <v>東京女子体育大学</v>
          </cell>
          <cell r="V119" t="str">
            <v>２ ４ ２ ０ ０ １ ８</v>
          </cell>
          <cell r="W119" t="str">
            <v>大和市深見西4-7-9-2</v>
          </cell>
          <cell r="X119" t="str">
            <v>046-260-1491</v>
          </cell>
          <cell r="Y119" t="str">
            <v>080-1154-6311</v>
          </cell>
          <cell r="AB119" t="str">
            <v>ー</v>
          </cell>
        </row>
        <row r="120">
          <cell r="B120">
            <v>116</v>
          </cell>
          <cell r="C120">
            <v>310</v>
          </cell>
          <cell r="D120" t="str">
            <v>継続</v>
          </cell>
          <cell r="E120" t="str">
            <v>女子３種</v>
          </cell>
          <cell r="F120" t="str">
            <v>BF</v>
          </cell>
          <cell r="G120">
            <v>14080091</v>
          </cell>
          <cell r="H120">
            <v>907002323</v>
          </cell>
          <cell r="I120">
            <v>432551</v>
          </cell>
          <cell r="J120" t="str">
            <v>鈴川　加世</v>
          </cell>
          <cell r="K120" t="str">
            <v>スズカワ　カヨ</v>
          </cell>
          <cell r="L120" t="str">
            <v>女</v>
          </cell>
          <cell r="M120" t="str">
            <v>1982.12.08</v>
          </cell>
          <cell r="N120" t="str">
            <v>ジュネス　ＲＧ</v>
          </cell>
          <cell r="O120">
            <v>3</v>
          </cell>
          <cell r="P120">
            <v>3</v>
          </cell>
          <cell r="Q120">
            <v>3</v>
          </cell>
          <cell r="R120">
            <v>3</v>
          </cell>
          <cell r="S120">
            <v>3</v>
          </cell>
          <cell r="T120">
            <v>3</v>
          </cell>
          <cell r="U120" t="str">
            <v>東京女子体育大学</v>
          </cell>
          <cell r="V120" t="str">
            <v>２ ３ ０ ０ ０ １ ８</v>
          </cell>
          <cell r="W120" t="str">
            <v>横浜市鶴見区東寺尾台20-20</v>
          </cell>
          <cell r="X120" t="str">
            <v>045-571-5320</v>
          </cell>
          <cell r="Y120" t="str">
            <v>080-4092-9633</v>
          </cell>
          <cell r="AB120" t="str">
            <v>ー</v>
          </cell>
        </row>
        <row r="121">
          <cell r="B121">
            <v>117</v>
          </cell>
          <cell r="C121">
            <v>311</v>
          </cell>
          <cell r="D121" t="str">
            <v>継続</v>
          </cell>
          <cell r="E121" t="str">
            <v>女子３種</v>
          </cell>
          <cell r="F121" t="str">
            <v>BF</v>
          </cell>
          <cell r="G121">
            <v>14080105</v>
          </cell>
          <cell r="H121">
            <v>908006333</v>
          </cell>
          <cell r="I121">
            <v>518002</v>
          </cell>
          <cell r="J121" t="str">
            <v>安岡　桜子</v>
          </cell>
          <cell r="K121" t="str">
            <v>ヤスオカ　サクラコ</v>
          </cell>
          <cell r="L121" t="str">
            <v>女</v>
          </cell>
          <cell r="M121" t="str">
            <v>1990.03.19</v>
          </cell>
          <cell r="N121" t="str">
            <v>※　神奈川県体操協会</v>
          </cell>
          <cell r="O121">
            <v>3</v>
          </cell>
          <cell r="P121">
            <v>3</v>
          </cell>
          <cell r="Q121">
            <v>3</v>
          </cell>
          <cell r="U121" t="str">
            <v>緑ヶ丘女子高校</v>
          </cell>
          <cell r="V121" t="str">
            <v>２ ５ ４ ０ ８ ０ ６</v>
          </cell>
          <cell r="W121" t="str">
            <v>平塚市夕陽ヶ丘38-2</v>
          </cell>
          <cell r="X121" t="str">
            <v>0463-24-2671</v>
          </cell>
          <cell r="Y121" t="str">
            <v>080-3271-5269</v>
          </cell>
          <cell r="Z121" t="str">
            <v>神奈川衛生学園専門学校（学生）</v>
          </cell>
          <cell r="AB121" t="str">
            <v>ー</v>
          </cell>
        </row>
        <row r="122">
          <cell r="B122">
            <v>118</v>
          </cell>
          <cell r="C122">
            <v>312</v>
          </cell>
          <cell r="D122" t="str">
            <v>継続</v>
          </cell>
          <cell r="E122" t="str">
            <v>女子３種</v>
          </cell>
          <cell r="F122" t="str">
            <v>BF</v>
          </cell>
          <cell r="G122">
            <v>43030038</v>
          </cell>
          <cell r="H122">
            <v>903009695</v>
          </cell>
          <cell r="I122">
            <v>154837</v>
          </cell>
          <cell r="J122" t="str">
            <v>山永　利枝</v>
          </cell>
          <cell r="K122" t="str">
            <v>ヤマナガ　リエ</v>
          </cell>
          <cell r="L122" t="str">
            <v>女</v>
          </cell>
          <cell r="M122" t="str">
            <v>1984.04.04</v>
          </cell>
          <cell r="N122" t="str">
            <v>※　神奈川県体操協会</v>
          </cell>
          <cell r="O122">
            <v>3</v>
          </cell>
          <cell r="P122">
            <v>3</v>
          </cell>
          <cell r="Q122">
            <v>3</v>
          </cell>
          <cell r="R122">
            <v>3</v>
          </cell>
          <cell r="S122">
            <v>3</v>
          </cell>
          <cell r="T122">
            <v>3</v>
          </cell>
          <cell r="U122" t="str">
            <v>東京女子体育大学</v>
          </cell>
          <cell r="V122" t="str">
            <v>２ ２ ６ ０ ０ ０ ４</v>
          </cell>
          <cell r="W122" t="str">
            <v>横浜市緑区鴨居町2629-17</v>
          </cell>
          <cell r="X122" t="str">
            <v>045-507-6786</v>
          </cell>
          <cell r="Y122" t="str">
            <v>090-7986-3838</v>
          </cell>
          <cell r="AB122" t="str">
            <v>鴨居</v>
          </cell>
        </row>
        <row r="123">
          <cell r="B123">
            <v>119</v>
          </cell>
          <cell r="C123">
            <v>313</v>
          </cell>
          <cell r="D123" t="str">
            <v>継続</v>
          </cell>
          <cell r="E123" t="str">
            <v>女子３種</v>
          </cell>
          <cell r="F123" t="str">
            <v>BF</v>
          </cell>
          <cell r="G123">
            <v>13040124</v>
          </cell>
          <cell r="H123">
            <v>904002516</v>
          </cell>
          <cell r="I123">
            <v>205652</v>
          </cell>
          <cell r="J123" t="str">
            <v>大森　梨絵</v>
          </cell>
          <cell r="K123" t="str">
            <v>オオモリ　リエ</v>
          </cell>
          <cell r="L123" t="str">
            <v>女</v>
          </cell>
          <cell r="M123" t="str">
            <v>1984.09.03</v>
          </cell>
          <cell r="N123" t="str">
            <v>平塚新体操クラブ</v>
          </cell>
          <cell r="O123">
            <v>3</v>
          </cell>
          <cell r="P123">
            <v>3</v>
          </cell>
          <cell r="Q123">
            <v>3</v>
          </cell>
          <cell r="R123">
            <v>3</v>
          </cell>
          <cell r="S123">
            <v>3</v>
          </cell>
          <cell r="T123">
            <v>3</v>
          </cell>
          <cell r="U123" t="str">
            <v>国士舘大学</v>
          </cell>
          <cell r="V123" t="str">
            <v>２ ４ ９ ０ ０ ０ １</v>
          </cell>
          <cell r="W123" t="str">
            <v>逗子市久木8-20-16</v>
          </cell>
          <cell r="X123" t="str">
            <v>046-872-1646</v>
          </cell>
          <cell r="Y123" t="str">
            <v>080-4472-9933</v>
          </cell>
          <cell r="AB123" t="str">
            <v>ー</v>
          </cell>
        </row>
        <row r="124">
          <cell r="B124">
            <v>120</v>
          </cell>
          <cell r="C124">
            <v>314</v>
          </cell>
          <cell r="D124" t="str">
            <v>継続</v>
          </cell>
          <cell r="E124" t="str">
            <v>女子３種</v>
          </cell>
          <cell r="F124" t="str">
            <v>BF</v>
          </cell>
          <cell r="G124">
            <v>14090084</v>
          </cell>
          <cell r="H124">
            <v>909003747</v>
          </cell>
          <cell r="I124">
            <v>227015</v>
          </cell>
          <cell r="J124" t="str">
            <v>立野　千紘</v>
          </cell>
          <cell r="K124" t="str">
            <v>タツノ　チヒロ</v>
          </cell>
          <cell r="L124" t="str">
            <v>女</v>
          </cell>
          <cell r="M124" t="str">
            <v>1982.03.06</v>
          </cell>
          <cell r="N124" t="str">
            <v>すすき野新体操クラブ</v>
          </cell>
          <cell r="O124">
            <v>0</v>
          </cell>
          <cell r="P124">
            <v>3</v>
          </cell>
          <cell r="Q124">
            <v>3</v>
          </cell>
          <cell r="R124">
            <v>3</v>
          </cell>
          <cell r="S124">
            <v>3</v>
          </cell>
          <cell r="U124" t="str">
            <v>日本女子体育大学</v>
          </cell>
          <cell r="V124" t="str">
            <v>１ ５ ７ ０ ０ ７ １</v>
          </cell>
          <cell r="W124" t="str">
            <v>東京都世田谷区成城3-23-13</v>
          </cell>
          <cell r="Y124" t="str">
            <v>090-3341-8631</v>
          </cell>
          <cell r="AB124" t="str">
            <v>ー</v>
          </cell>
        </row>
        <row r="125">
          <cell r="B125">
            <v>121</v>
          </cell>
          <cell r="C125">
            <v>315</v>
          </cell>
          <cell r="D125" t="str">
            <v>継続</v>
          </cell>
          <cell r="E125" t="str">
            <v>女子３種</v>
          </cell>
          <cell r="F125" t="str">
            <v>BF</v>
          </cell>
          <cell r="G125">
            <v>14090087</v>
          </cell>
          <cell r="H125">
            <v>909004659</v>
          </cell>
          <cell r="I125">
            <v>650223</v>
          </cell>
          <cell r="J125" t="str">
            <v>杉本　由佳</v>
          </cell>
          <cell r="K125" t="str">
            <v>スギモト　ユカ</v>
          </cell>
          <cell r="L125" t="str">
            <v>女</v>
          </cell>
          <cell r="M125" t="str">
            <v>1986.11.11</v>
          </cell>
          <cell r="N125" t="str">
            <v>ＴＯＵＤＡＩ　ＲＧ</v>
          </cell>
          <cell r="O125">
            <v>3</v>
          </cell>
          <cell r="P125">
            <v>3</v>
          </cell>
          <cell r="Q125">
            <v>3</v>
          </cell>
          <cell r="R125">
            <v>3</v>
          </cell>
          <cell r="S125">
            <v>3</v>
          </cell>
          <cell r="T125">
            <v>3</v>
          </cell>
          <cell r="U125" t="str">
            <v>日本女子体育大学</v>
          </cell>
          <cell r="V125" t="str">
            <v>１ ５ １ ０ ０ １ ２</v>
          </cell>
          <cell r="W125" t="str">
            <v>東京都目黒区洗足2-6-12-202</v>
          </cell>
          <cell r="Y125" t="str">
            <v>090-1318-8341</v>
          </cell>
          <cell r="AB125" t="str">
            <v>ー</v>
          </cell>
        </row>
        <row r="126">
          <cell r="B126">
            <v>122</v>
          </cell>
          <cell r="C126">
            <v>316</v>
          </cell>
          <cell r="D126" t="str">
            <v>継続</v>
          </cell>
          <cell r="E126" t="str">
            <v>女子３種</v>
          </cell>
          <cell r="F126" t="str">
            <v>BF</v>
          </cell>
          <cell r="G126">
            <v>14090089</v>
          </cell>
          <cell r="H126">
            <v>909005441</v>
          </cell>
          <cell r="I126">
            <v>817079</v>
          </cell>
          <cell r="J126" t="str">
            <v>中野　美千子</v>
          </cell>
          <cell r="K126" t="str">
            <v>ナカノ　ミチコ</v>
          </cell>
          <cell r="L126" t="str">
            <v>女</v>
          </cell>
          <cell r="M126" t="str">
            <v>1989.06.14</v>
          </cell>
          <cell r="N126" t="str">
            <v>※　神奈川県体操協会</v>
          </cell>
          <cell r="O126">
            <v>3</v>
          </cell>
          <cell r="P126">
            <v>3</v>
          </cell>
          <cell r="Q126">
            <v>3</v>
          </cell>
          <cell r="R126">
            <v>3</v>
          </cell>
          <cell r="S126">
            <v>3</v>
          </cell>
          <cell r="T126">
            <v>3</v>
          </cell>
          <cell r="U126" t="str">
            <v>神奈川学園高校</v>
          </cell>
          <cell r="V126" t="str">
            <v>３ ６ ５ ０ ０ ５ ２</v>
          </cell>
          <cell r="W126" t="str">
            <v>埼玉県鴻巣市登戸339-5-202</v>
          </cell>
          <cell r="Y126" t="str">
            <v>080-6584-1300</v>
          </cell>
          <cell r="AB126" t="str">
            <v>ー</v>
          </cell>
        </row>
        <row r="127">
          <cell r="B127">
            <v>123</v>
          </cell>
          <cell r="C127">
            <v>317</v>
          </cell>
          <cell r="D127" t="str">
            <v>継続</v>
          </cell>
          <cell r="E127" t="str">
            <v>女子３種</v>
          </cell>
          <cell r="F127" t="str">
            <v>BF</v>
          </cell>
          <cell r="G127">
            <v>14090092</v>
          </cell>
          <cell r="H127">
            <v>909007107</v>
          </cell>
          <cell r="I127">
            <v>885212</v>
          </cell>
          <cell r="J127" t="str">
            <v>矢野　智美</v>
          </cell>
          <cell r="K127" t="str">
            <v>ヤノ　トモミ</v>
          </cell>
          <cell r="L127" t="str">
            <v>女</v>
          </cell>
          <cell r="M127" t="str">
            <v>1990.10.15</v>
          </cell>
          <cell r="N127" t="str">
            <v>※　神奈川県体操協会</v>
          </cell>
          <cell r="O127">
            <v>3</v>
          </cell>
          <cell r="P127">
            <v>3</v>
          </cell>
          <cell r="Q127">
            <v>3</v>
          </cell>
          <cell r="R127">
            <v>3</v>
          </cell>
          <cell r="S127">
            <v>3</v>
          </cell>
          <cell r="U127" t="str">
            <v>横浜国際女学院翠陵高校</v>
          </cell>
          <cell r="V127" t="str">
            <v>２ ５ ９ １ ３ ２ ５</v>
          </cell>
          <cell r="W127" t="str">
            <v>秦野市萩が丘11-30</v>
          </cell>
          <cell r="X127" t="str">
            <v>0463-87-9821</v>
          </cell>
          <cell r="Y127" t="str">
            <v>090-7705-8660</v>
          </cell>
          <cell r="Z127" t="str">
            <v>松田町立松田中学校</v>
          </cell>
          <cell r="AB127" t="str">
            <v>ー</v>
          </cell>
        </row>
        <row r="128">
          <cell r="B128">
            <v>124</v>
          </cell>
          <cell r="C128">
            <v>318</v>
          </cell>
          <cell r="D128" t="str">
            <v>継続</v>
          </cell>
          <cell r="E128" t="str">
            <v>女子３種</v>
          </cell>
          <cell r="F128" t="str">
            <v>BF</v>
          </cell>
          <cell r="G128">
            <v>14090096</v>
          </cell>
          <cell r="H128">
            <v>903011686</v>
          </cell>
          <cell r="I128">
            <v>201607</v>
          </cell>
          <cell r="J128" t="str">
            <v>近藤　のぞみ</v>
          </cell>
          <cell r="K128" t="str">
            <v>コンドウ　ノゾミ</v>
          </cell>
          <cell r="L128" t="str">
            <v>女</v>
          </cell>
          <cell r="M128" t="str">
            <v>1992.07.17</v>
          </cell>
          <cell r="N128" t="str">
            <v>Shaleur　ＲＧ</v>
          </cell>
          <cell r="O128">
            <v>3</v>
          </cell>
          <cell r="P128">
            <v>3</v>
          </cell>
          <cell r="Q128">
            <v>3</v>
          </cell>
          <cell r="R128">
            <v>3</v>
          </cell>
          <cell r="S128">
            <v>3</v>
          </cell>
          <cell r="T128">
            <v>3</v>
          </cell>
          <cell r="U128" t="str">
            <v>専門学校東京ﾋﾞｼﾞｭｱﾙｱｰﾂ</v>
          </cell>
          <cell r="V128" t="str">
            <v>２ ５ ２ ０ ３ １ ４</v>
          </cell>
          <cell r="W128" t="str">
            <v>相模原市南区南台5-9-21</v>
          </cell>
          <cell r="X128" t="str">
            <v>042-748-5677</v>
          </cell>
          <cell r="AB128" t="str">
            <v>ー</v>
          </cell>
        </row>
        <row r="129">
          <cell r="B129">
            <v>125</v>
          </cell>
          <cell r="C129">
            <v>319</v>
          </cell>
          <cell r="D129" t="str">
            <v>継続</v>
          </cell>
          <cell r="E129" t="str">
            <v>女子３種</v>
          </cell>
          <cell r="F129" t="str">
            <v>BF</v>
          </cell>
          <cell r="G129">
            <v>11050033</v>
          </cell>
          <cell r="H129">
            <v>905002499</v>
          </cell>
          <cell r="I129">
            <v>799762</v>
          </cell>
          <cell r="J129" t="str">
            <v>遠藤　誠子</v>
          </cell>
          <cell r="K129" t="str">
            <v>エンドウ　セイコ</v>
          </cell>
          <cell r="L129" t="str">
            <v>女</v>
          </cell>
          <cell r="M129" t="str">
            <v>1985.03.20</v>
          </cell>
          <cell r="N129" t="str">
            <v>ＣＨＥＥＲ　ＲＧ</v>
          </cell>
          <cell r="O129">
            <v>3</v>
          </cell>
          <cell r="P129">
            <v>3</v>
          </cell>
          <cell r="Q129">
            <v>3</v>
          </cell>
          <cell r="R129">
            <v>3</v>
          </cell>
          <cell r="S129">
            <v>3</v>
          </cell>
          <cell r="T129">
            <v>3</v>
          </cell>
          <cell r="U129" t="str">
            <v>東京女子体育大学</v>
          </cell>
          <cell r="V129" t="str">
            <v>３ ３ ０ ０ ０ ６ １</v>
          </cell>
          <cell r="W129" t="str">
            <v>埼玉県さいたま市浦和区常盤8-20-4-101</v>
          </cell>
          <cell r="Y129" t="str">
            <v>090-9968-5853</v>
          </cell>
          <cell r="Z129" t="str">
            <v>ウェルビー株式会社</v>
          </cell>
          <cell r="AA129" t="str">
            <v>048-240-6363</v>
          </cell>
          <cell r="AB129" t="str">
            <v>ー</v>
          </cell>
        </row>
        <row r="130">
          <cell r="B130">
            <v>126</v>
          </cell>
          <cell r="C130">
            <v>320</v>
          </cell>
          <cell r="D130" t="str">
            <v>継続</v>
          </cell>
          <cell r="E130" t="str">
            <v>女子３種</v>
          </cell>
          <cell r="F130" t="str">
            <v>BF</v>
          </cell>
          <cell r="H130">
            <v>910653368</v>
          </cell>
          <cell r="I130">
            <v>838818</v>
          </cell>
          <cell r="J130" t="str">
            <v>井上　由姫子</v>
          </cell>
          <cell r="K130" t="str">
            <v>イノウエ　ユキコ</v>
          </cell>
          <cell r="L130" t="str">
            <v>女</v>
          </cell>
          <cell r="M130" t="str">
            <v>1985.08.28</v>
          </cell>
          <cell r="N130" t="str">
            <v>Sonnet ＲＧ</v>
          </cell>
          <cell r="O130">
            <v>3</v>
          </cell>
          <cell r="P130">
            <v>3</v>
          </cell>
          <cell r="Q130">
            <v>3</v>
          </cell>
          <cell r="R130">
            <v>3</v>
          </cell>
          <cell r="S130">
            <v>3</v>
          </cell>
          <cell r="U130" t="str">
            <v>緑ヶ丘女子高校</v>
          </cell>
          <cell r="V130" t="str">
            <v>２ ２ ４ ０ ０ ４ １</v>
          </cell>
          <cell r="W130" t="str">
            <v>横浜市都筑区仲町台3-19-17ﾋｭｰｹﾞﾙ仲町台B</v>
          </cell>
          <cell r="X130" t="str">
            <v>045-947-0770</v>
          </cell>
          <cell r="Y130" t="str">
            <v>090-7942-8464</v>
          </cell>
          <cell r="AB130" t="str">
            <v>ー</v>
          </cell>
        </row>
        <row r="131">
          <cell r="B131">
            <v>127</v>
          </cell>
          <cell r="C131">
            <v>321</v>
          </cell>
          <cell r="D131" t="str">
            <v>継続</v>
          </cell>
          <cell r="E131" t="str">
            <v>女子３種</v>
          </cell>
          <cell r="F131" t="str">
            <v>BF</v>
          </cell>
          <cell r="H131">
            <v>910653373</v>
          </cell>
          <cell r="I131">
            <v>595963</v>
          </cell>
          <cell r="J131" t="str">
            <v>竹内　花鈴</v>
          </cell>
          <cell r="K131" t="str">
            <v>タケウチ　カリン</v>
          </cell>
          <cell r="L131" t="str">
            <v>女</v>
          </cell>
          <cell r="M131" t="str">
            <v>1989.04.22</v>
          </cell>
          <cell r="N131" t="str">
            <v>ＴＯＵＤＡＩ　ＲＧ</v>
          </cell>
          <cell r="O131">
            <v>3</v>
          </cell>
          <cell r="P131">
            <v>3</v>
          </cell>
          <cell r="Q131">
            <v>3</v>
          </cell>
          <cell r="U131" t="str">
            <v>鶴見大学</v>
          </cell>
          <cell r="V131" t="str">
            <v>２ ４ ５ ０ ０ ５ ２</v>
          </cell>
          <cell r="W131" t="str">
            <v>横浜市戸塚区秋葉町250-3-308</v>
          </cell>
          <cell r="X131" t="str">
            <v>045-811-6451</v>
          </cell>
          <cell r="Y131" t="str">
            <v>080-3087-2228</v>
          </cell>
          <cell r="Z131" t="str">
            <v>英明幼稚園</v>
          </cell>
          <cell r="AA131" t="str">
            <v>045-802-2537</v>
          </cell>
          <cell r="AB131" t="str">
            <v>ー</v>
          </cell>
        </row>
        <row r="132">
          <cell r="B132">
            <v>128</v>
          </cell>
          <cell r="C132">
            <v>322</v>
          </cell>
          <cell r="D132" t="str">
            <v>継続</v>
          </cell>
          <cell r="E132" t="str">
            <v>女子３種</v>
          </cell>
          <cell r="F132" t="str">
            <v>BF</v>
          </cell>
          <cell r="H132">
            <v>910653415</v>
          </cell>
          <cell r="I132">
            <v>592524</v>
          </cell>
          <cell r="J132" t="str">
            <v>丸茂　由実</v>
          </cell>
          <cell r="K132" t="str">
            <v>マルモ　ユミ</v>
          </cell>
          <cell r="L132" t="str">
            <v>女</v>
          </cell>
          <cell r="M132" t="str">
            <v>1991.09.12</v>
          </cell>
          <cell r="N132" t="str">
            <v>※　神奈川県体操協会</v>
          </cell>
          <cell r="O132">
            <v>3</v>
          </cell>
          <cell r="P132">
            <v>3</v>
          </cell>
          <cell r="Q132">
            <v>3</v>
          </cell>
          <cell r="R132">
            <v>3</v>
          </cell>
          <cell r="S132">
            <v>3</v>
          </cell>
          <cell r="T132">
            <v>3</v>
          </cell>
          <cell r="U132" t="str">
            <v>日本体育大学</v>
          </cell>
          <cell r="V132" t="str">
            <v>２ ２ ２ ０ ０ ３ ７</v>
          </cell>
          <cell r="W132" t="str">
            <v>横浜市港北区大倉山7-26-38</v>
          </cell>
          <cell r="X132" t="str">
            <v>045-544-8721</v>
          </cell>
          <cell r="Y132" t="str">
            <v>080-5002-8193</v>
          </cell>
          <cell r="Z132" t="str">
            <v>関東三菱自動車販売（株）</v>
          </cell>
          <cell r="AA132" t="str">
            <v>045-542-7371</v>
          </cell>
          <cell r="AB132" t="str">
            <v>ー</v>
          </cell>
        </row>
        <row r="133">
          <cell r="B133">
            <v>129</v>
          </cell>
          <cell r="C133">
            <v>323</v>
          </cell>
          <cell r="D133" t="str">
            <v>継続</v>
          </cell>
          <cell r="E133" t="str">
            <v>女子３種</v>
          </cell>
          <cell r="F133" t="str">
            <v>BF</v>
          </cell>
          <cell r="H133">
            <v>910653422</v>
          </cell>
          <cell r="I133">
            <v>455312</v>
          </cell>
          <cell r="J133" t="str">
            <v>前川　和佳奈</v>
          </cell>
          <cell r="K133" t="str">
            <v>マエカワ　ワカナ</v>
          </cell>
          <cell r="L133" t="str">
            <v>女</v>
          </cell>
          <cell r="M133" t="str">
            <v>1991.09.14</v>
          </cell>
          <cell r="N133" t="str">
            <v>※　神奈川県体操協会</v>
          </cell>
          <cell r="O133">
            <v>3</v>
          </cell>
          <cell r="P133">
            <v>3</v>
          </cell>
          <cell r="Q133">
            <v>3</v>
          </cell>
          <cell r="R133">
            <v>3</v>
          </cell>
          <cell r="S133">
            <v>3</v>
          </cell>
          <cell r="T133">
            <v>3</v>
          </cell>
          <cell r="U133" t="str">
            <v>神奈川学園高校</v>
          </cell>
          <cell r="V133" t="str">
            <v>２ ４ ７ ０ ０ ３ ３</v>
          </cell>
          <cell r="W133" t="str">
            <v>横浜市栄区桂台南2-3-6</v>
          </cell>
          <cell r="X133" t="str">
            <v>045-892-4025</v>
          </cell>
          <cell r="Y133" t="str">
            <v>080-5520-1262</v>
          </cell>
          <cell r="Z133" t="str">
            <v>（株）ベンチャーバンク</v>
          </cell>
          <cell r="AA133" t="str">
            <v>03-5469-0171</v>
          </cell>
          <cell r="AB133" t="str">
            <v>ー</v>
          </cell>
        </row>
        <row r="134">
          <cell r="B134">
            <v>130</v>
          </cell>
          <cell r="C134">
            <v>324</v>
          </cell>
          <cell r="D134" t="str">
            <v>継続</v>
          </cell>
          <cell r="E134" t="str">
            <v>女子３種</v>
          </cell>
          <cell r="F134" t="str">
            <v>BF</v>
          </cell>
          <cell r="H134">
            <v>910653452</v>
          </cell>
          <cell r="I134">
            <v>508268</v>
          </cell>
          <cell r="J134" t="str">
            <v>小野田　恵菜</v>
          </cell>
          <cell r="K134" t="str">
            <v>オノダ　エナ</v>
          </cell>
          <cell r="L134" t="str">
            <v>女</v>
          </cell>
          <cell r="M134" t="str">
            <v>1993.08.16</v>
          </cell>
          <cell r="N134" t="str">
            <v>いずみ野新体操クラブ</v>
          </cell>
          <cell r="O134">
            <v>3</v>
          </cell>
          <cell r="P134">
            <v>3</v>
          </cell>
          <cell r="Q134">
            <v>3</v>
          </cell>
          <cell r="R134">
            <v>3</v>
          </cell>
          <cell r="S134">
            <v>3</v>
          </cell>
          <cell r="T134">
            <v>3</v>
          </cell>
          <cell r="U134" t="str">
            <v>東京家政大学</v>
          </cell>
          <cell r="V134" t="str">
            <v>２ ４ ６ ０ ０ ２ ６</v>
          </cell>
          <cell r="W134" t="str">
            <v>横浜市瀬谷区阿久和南4-8-472</v>
          </cell>
          <cell r="X134" t="str">
            <v>045-391-7688</v>
          </cell>
          <cell r="Y134" t="str">
            <v>080-6593-9188</v>
          </cell>
          <cell r="Z134" t="str">
            <v>社会福祉法人翠峰会</v>
          </cell>
          <cell r="AA134" t="str">
            <v>045-628-7892</v>
          </cell>
          <cell r="AB134" t="str">
            <v>ー</v>
          </cell>
        </row>
        <row r="135">
          <cell r="B135">
            <v>131</v>
          </cell>
          <cell r="C135">
            <v>325</v>
          </cell>
          <cell r="D135" t="str">
            <v>継続</v>
          </cell>
          <cell r="E135" t="str">
            <v>女子３種</v>
          </cell>
          <cell r="F135" t="str">
            <v>BF</v>
          </cell>
          <cell r="H135">
            <v>904001464</v>
          </cell>
          <cell r="J135" t="str">
            <v>宮野　美穂</v>
          </cell>
          <cell r="K135" t="str">
            <v>ミヤノ　ミホ</v>
          </cell>
          <cell r="L135" t="str">
            <v>女</v>
          </cell>
          <cell r="M135" t="str">
            <v>1978.11.19</v>
          </cell>
          <cell r="N135" t="str">
            <v>Ｔｉａｒａ　ＲＧ</v>
          </cell>
          <cell r="O135">
            <v>0</v>
          </cell>
          <cell r="P135">
            <v>3</v>
          </cell>
          <cell r="Q135">
            <v>3</v>
          </cell>
          <cell r="R135">
            <v>3</v>
          </cell>
          <cell r="S135">
            <v>3</v>
          </cell>
          <cell r="U135" t="str">
            <v>湘北短大</v>
          </cell>
          <cell r="V135" t="str">
            <v>２ ４ ３ ０ ８ １ ５</v>
          </cell>
          <cell r="W135" t="str">
            <v>厚木市妻田西2-6-24</v>
          </cell>
          <cell r="X135" t="str">
            <v>046-225-8509</v>
          </cell>
          <cell r="Y135" t="str">
            <v>090-4846-8517</v>
          </cell>
          <cell r="AB135" t="str">
            <v>ー</v>
          </cell>
        </row>
        <row r="136">
          <cell r="B136">
            <v>132</v>
          </cell>
          <cell r="C136">
            <v>326</v>
          </cell>
          <cell r="D136" t="str">
            <v>継続</v>
          </cell>
          <cell r="E136" t="str">
            <v>女子３種</v>
          </cell>
          <cell r="F136" t="str">
            <v>BF</v>
          </cell>
          <cell r="H136">
            <v>902020406</v>
          </cell>
          <cell r="J136" t="str">
            <v>大間　美奈</v>
          </cell>
          <cell r="K136" t="str">
            <v>オオマ　ミナ</v>
          </cell>
          <cell r="L136" t="str">
            <v>女</v>
          </cell>
          <cell r="M136" t="str">
            <v>1990.09.29</v>
          </cell>
          <cell r="N136" t="str">
            <v>※　神奈川県体操協会</v>
          </cell>
          <cell r="O136">
            <v>0</v>
          </cell>
          <cell r="P136">
            <v>3</v>
          </cell>
          <cell r="Q136">
            <v>3</v>
          </cell>
          <cell r="U136" t="str">
            <v>日本女子体育大学</v>
          </cell>
          <cell r="V136" t="str">
            <v>２ １ ４ ０ ０ ０ ３</v>
          </cell>
          <cell r="W136" t="str">
            <v>川崎市多摩区菅稲田堤2-5-20</v>
          </cell>
          <cell r="X136" t="str">
            <v>044-945-0432</v>
          </cell>
          <cell r="Y136" t="str">
            <v>090-4222-7468</v>
          </cell>
          <cell r="Z136" t="str">
            <v>株式会社ジャクパ（東京第２支部）</v>
          </cell>
          <cell r="AA136" t="str">
            <v>042-347-6112</v>
          </cell>
          <cell r="AB136" t="str">
            <v>ー</v>
          </cell>
        </row>
        <row r="137">
          <cell r="B137">
            <v>133</v>
          </cell>
          <cell r="C137">
            <v>327</v>
          </cell>
          <cell r="D137" t="str">
            <v>継続</v>
          </cell>
          <cell r="E137" t="str">
            <v>女子３種</v>
          </cell>
          <cell r="F137" t="str">
            <v>BF</v>
          </cell>
          <cell r="H137">
            <v>911128965</v>
          </cell>
          <cell r="J137" t="str">
            <v>本田　茜</v>
          </cell>
          <cell r="K137" t="str">
            <v>ホンダ　アカネ</v>
          </cell>
          <cell r="L137" t="str">
            <v>女</v>
          </cell>
          <cell r="M137" t="str">
            <v>1991.01.23</v>
          </cell>
          <cell r="O137">
            <v>3</v>
          </cell>
          <cell r="P137">
            <v>3</v>
          </cell>
          <cell r="Q137">
            <v>3</v>
          </cell>
          <cell r="R137">
            <v>3</v>
          </cell>
          <cell r="U137" t="str">
            <v>東京家政学院大学</v>
          </cell>
          <cell r="V137" t="str">
            <v>２ ３ ５ ０ ０ １ ６</v>
          </cell>
          <cell r="W137" t="str">
            <v>横浜市磯子区磯子7-3-33-101</v>
          </cell>
          <cell r="X137" t="str">
            <v>042-810-8061</v>
          </cell>
          <cell r="Y137" t="str">
            <v>080-3403-4929</v>
          </cell>
          <cell r="AB137" t="str">
            <v>ー</v>
          </cell>
        </row>
        <row r="138">
          <cell r="B138">
            <v>134</v>
          </cell>
          <cell r="C138">
            <v>328</v>
          </cell>
          <cell r="D138" t="str">
            <v>継続</v>
          </cell>
          <cell r="E138" t="str">
            <v>女子３種</v>
          </cell>
          <cell r="F138" t="str">
            <v>BF</v>
          </cell>
          <cell r="H138">
            <v>911123770</v>
          </cell>
          <cell r="J138" t="str">
            <v>竹内　実佳</v>
          </cell>
          <cell r="K138" t="str">
            <v>タケウチ　ミカ</v>
          </cell>
          <cell r="L138" t="str">
            <v>女</v>
          </cell>
          <cell r="M138" t="str">
            <v>1993.01.02</v>
          </cell>
          <cell r="N138" t="str">
            <v>東台新体操クラブ</v>
          </cell>
          <cell r="O138">
            <v>3</v>
          </cell>
          <cell r="P138">
            <v>3</v>
          </cell>
          <cell r="Q138">
            <v>3</v>
          </cell>
          <cell r="U138" t="str">
            <v>鎌倉女子大学短期学部（学生）</v>
          </cell>
          <cell r="V138" t="str">
            <v>２ ４ ５ ０ ０ ５ ２</v>
          </cell>
          <cell r="W138" t="str">
            <v>横浜市戸塚区秋葉町250  3-308</v>
          </cell>
          <cell r="X138" t="str">
            <v>045-811-6451</v>
          </cell>
          <cell r="Y138" t="str">
            <v>080-3012-4067</v>
          </cell>
          <cell r="Z138" t="str">
            <v>社会福祉法人なつめの会ﾌﾟﾁｱﾝｼﾞｭ保育園</v>
          </cell>
          <cell r="AA138" t="str">
            <v>045-351-7333</v>
          </cell>
          <cell r="AB138" t="str">
            <v>ー</v>
          </cell>
        </row>
        <row r="139">
          <cell r="B139">
            <v>135</v>
          </cell>
          <cell r="C139">
            <v>329</v>
          </cell>
          <cell r="D139" t="str">
            <v>継続</v>
          </cell>
          <cell r="E139" t="str">
            <v>女子３種</v>
          </cell>
          <cell r="F139" t="str">
            <v>BF</v>
          </cell>
          <cell r="H139">
            <v>910027935</v>
          </cell>
          <cell r="J139" t="str">
            <v>小暮　美紅</v>
          </cell>
          <cell r="K139" t="str">
            <v>コグレ　ミク</v>
          </cell>
          <cell r="L139" t="str">
            <v>女</v>
          </cell>
          <cell r="M139" t="str">
            <v>1994.10.06</v>
          </cell>
          <cell r="O139">
            <v>3</v>
          </cell>
          <cell r="P139">
            <v>3</v>
          </cell>
          <cell r="Q139">
            <v>3</v>
          </cell>
          <cell r="U139" t="str">
            <v>県立城郷高校（学生）</v>
          </cell>
          <cell r="V139" t="str">
            <v>２ ２ ３ ０ ０ ５ ８</v>
          </cell>
          <cell r="W139" t="str">
            <v>横浜市港北区新吉田東3-1-15-403</v>
          </cell>
          <cell r="X139" t="str">
            <v>045-547-2070</v>
          </cell>
          <cell r="Y139" t="str">
            <v>080-6518-6568</v>
          </cell>
          <cell r="Z139" t="str">
            <v>和泉短期大学（学生）</v>
          </cell>
          <cell r="AB139" t="str">
            <v>ー</v>
          </cell>
        </row>
        <row r="140">
          <cell r="B140">
            <v>136</v>
          </cell>
          <cell r="C140">
            <v>330</v>
          </cell>
          <cell r="D140" t="str">
            <v>継続</v>
          </cell>
          <cell r="E140" t="str">
            <v>女子３種</v>
          </cell>
          <cell r="F140" t="str">
            <v>BF</v>
          </cell>
          <cell r="H140">
            <v>910016247</v>
          </cell>
          <cell r="J140" t="str">
            <v>小笠原　早紀</v>
          </cell>
          <cell r="K140" t="str">
            <v>オガサワラ　サキ</v>
          </cell>
          <cell r="L140" t="str">
            <v>女</v>
          </cell>
          <cell r="M140" t="str">
            <v>1994.10.12</v>
          </cell>
          <cell r="N140" t="str">
            <v>東台新体操クラブ</v>
          </cell>
          <cell r="O140">
            <v>3</v>
          </cell>
          <cell r="P140">
            <v>3</v>
          </cell>
          <cell r="Q140">
            <v>3</v>
          </cell>
          <cell r="R140">
            <v>3</v>
          </cell>
          <cell r="S140">
            <v>3</v>
          </cell>
          <cell r="T140">
            <v>3</v>
          </cell>
          <cell r="U140" t="str">
            <v>帝京大学（学生）</v>
          </cell>
          <cell r="V140" t="str">
            <v>２ ４ ７ ０ ０ ５ ６</v>
          </cell>
          <cell r="W140" t="str">
            <v>鎌倉市大船2-17-10-602</v>
          </cell>
          <cell r="X140" t="str">
            <v>0467-40-6811</v>
          </cell>
          <cell r="Y140" t="str">
            <v>090-5339-9636</v>
          </cell>
          <cell r="AB140" t="str">
            <v>ー</v>
          </cell>
        </row>
        <row r="141">
          <cell r="B141">
            <v>137</v>
          </cell>
          <cell r="C141">
            <v>331</v>
          </cell>
          <cell r="D141" t="str">
            <v>継続</v>
          </cell>
          <cell r="E141" t="str">
            <v>女子３種</v>
          </cell>
          <cell r="F141" t="str">
            <v>BF</v>
          </cell>
          <cell r="H141">
            <v>905004439</v>
          </cell>
          <cell r="J141" t="str">
            <v>田村　南</v>
          </cell>
          <cell r="K141" t="str">
            <v>タムラ　ミナミ</v>
          </cell>
          <cell r="L141" t="str">
            <v>女</v>
          </cell>
          <cell r="M141" t="str">
            <v>1989.05.08</v>
          </cell>
          <cell r="N141" t="str">
            <v>横須賀ジュニア新体操ｸﾗﾌﾞ</v>
          </cell>
          <cell r="O141">
            <v>3</v>
          </cell>
          <cell r="P141">
            <v>3</v>
          </cell>
          <cell r="Q141">
            <v>3</v>
          </cell>
          <cell r="U141" t="str">
            <v>国士舘大学</v>
          </cell>
          <cell r="V141" t="str">
            <v>２ ３ ８ ０ ０ ２ ６</v>
          </cell>
          <cell r="W141" t="str">
            <v>横須賀市小矢部2-3-18</v>
          </cell>
          <cell r="X141" t="str">
            <v>046-853-3970</v>
          </cell>
          <cell r="Y141" t="str">
            <v>090-5338-8148</v>
          </cell>
          <cell r="Z141" t="str">
            <v>横須賀市立野比小学校</v>
          </cell>
          <cell r="AB141" t="str">
            <v>ー</v>
          </cell>
        </row>
        <row r="142">
          <cell r="B142">
            <v>138</v>
          </cell>
          <cell r="C142">
            <v>332</v>
          </cell>
          <cell r="D142" t="str">
            <v>継続</v>
          </cell>
          <cell r="E142" t="str">
            <v>女子３種</v>
          </cell>
          <cell r="F142" t="str">
            <v>BF</v>
          </cell>
          <cell r="H142">
            <v>902010042</v>
          </cell>
          <cell r="J142" t="str">
            <v>石本　良子</v>
          </cell>
          <cell r="K142" t="str">
            <v>イシモト　リョウコ</v>
          </cell>
          <cell r="L142" t="str">
            <v>女</v>
          </cell>
          <cell r="O142">
            <v>3</v>
          </cell>
          <cell r="P142">
            <v>3</v>
          </cell>
          <cell r="Q142">
            <v>3</v>
          </cell>
          <cell r="R142">
            <v>3</v>
          </cell>
          <cell r="S142">
            <v>3</v>
          </cell>
          <cell r="V142" t="str">
            <v>８ ６ ２ ０ ９ ０ １</v>
          </cell>
          <cell r="W142" t="str">
            <v>熊本県東区東町3-1-17-43</v>
          </cell>
          <cell r="Y142" t="str">
            <v>090-4706-6198</v>
          </cell>
          <cell r="AB142" t="str">
            <v>ー</v>
          </cell>
        </row>
        <row r="143">
          <cell r="B143">
            <v>139</v>
          </cell>
          <cell r="C143">
            <v>333</v>
          </cell>
          <cell r="D143" t="str">
            <v>継続</v>
          </cell>
          <cell r="E143" t="str">
            <v>女子３種</v>
          </cell>
          <cell r="F143" t="str">
            <v>BF</v>
          </cell>
          <cell r="H143">
            <v>912172636</v>
          </cell>
          <cell r="J143" t="str">
            <v>北川　史織</v>
          </cell>
          <cell r="K143" t="str">
            <v>キタガワ　シオリ</v>
          </cell>
          <cell r="L143" t="str">
            <v>女</v>
          </cell>
          <cell r="M143" t="str">
            <v>1980.11.21</v>
          </cell>
          <cell r="N143" t="str">
            <v>ミヤマエ新体操クラブ</v>
          </cell>
          <cell r="P143">
            <v>3</v>
          </cell>
          <cell r="Q143">
            <v>3</v>
          </cell>
          <cell r="R143">
            <v>3</v>
          </cell>
          <cell r="S143">
            <v>3</v>
          </cell>
          <cell r="T143">
            <v>3</v>
          </cell>
          <cell r="U143" t="str">
            <v>東京女子体育大学</v>
          </cell>
          <cell r="V143" t="str">
            <v>１ ５ ４ ０ ０ ２ １</v>
          </cell>
          <cell r="W143" t="str">
            <v>東京都世田谷区豪徳寺2-5-3</v>
          </cell>
          <cell r="Y143" t="str">
            <v>080-3582-1934</v>
          </cell>
          <cell r="AB143" t="str">
            <v>世田谷</v>
          </cell>
        </row>
        <row r="144">
          <cell r="B144">
            <v>140</v>
          </cell>
          <cell r="C144">
            <v>334</v>
          </cell>
          <cell r="D144" t="str">
            <v>継続</v>
          </cell>
          <cell r="E144" t="str">
            <v>女子３種</v>
          </cell>
          <cell r="F144" t="str">
            <v>BF</v>
          </cell>
          <cell r="H144">
            <v>911143357</v>
          </cell>
          <cell r="J144" t="str">
            <v>南　瑠美</v>
          </cell>
          <cell r="K144" t="str">
            <v>ミナミ　ルミ</v>
          </cell>
          <cell r="L144" t="str">
            <v>女</v>
          </cell>
          <cell r="M144" t="str">
            <v>1984.09.26</v>
          </cell>
          <cell r="N144" t="str">
            <v>ＬＵＣＥ　ＲＧ</v>
          </cell>
          <cell r="P144">
            <v>3</v>
          </cell>
          <cell r="Q144">
            <v>3</v>
          </cell>
          <cell r="U144" t="str">
            <v>国立音楽大学</v>
          </cell>
          <cell r="V144" t="str">
            <v>２ ５ ７ ０ ０ ０ １</v>
          </cell>
          <cell r="W144" t="str">
            <v>秦野市鶴巻北1-1-15</v>
          </cell>
          <cell r="X144" t="str">
            <v>0463-78-4306</v>
          </cell>
          <cell r="Y144" t="str">
            <v>090-3699-1175</v>
          </cell>
          <cell r="Z144" t="str">
            <v>東日本旅客鉄道株式会社</v>
          </cell>
          <cell r="AB144" t="str">
            <v>ー</v>
          </cell>
        </row>
        <row r="145">
          <cell r="B145">
            <v>141</v>
          </cell>
          <cell r="C145">
            <v>335</v>
          </cell>
          <cell r="D145" t="str">
            <v>継続</v>
          </cell>
          <cell r="E145" t="str">
            <v>女子３種</v>
          </cell>
          <cell r="F145" t="str">
            <v>BF</v>
          </cell>
          <cell r="H145">
            <v>907009968</v>
          </cell>
          <cell r="J145" t="str">
            <v>大門　歩実</v>
          </cell>
          <cell r="K145" t="str">
            <v>ダイモン　アユミ</v>
          </cell>
          <cell r="L145" t="str">
            <v>女</v>
          </cell>
          <cell r="M145" t="str">
            <v>1991.07.15</v>
          </cell>
          <cell r="N145" t="str">
            <v>※　神奈川県体操協会</v>
          </cell>
          <cell r="P145">
            <v>3</v>
          </cell>
          <cell r="Q145">
            <v>3</v>
          </cell>
          <cell r="R145">
            <v>3</v>
          </cell>
          <cell r="U145" t="str">
            <v>佐賀女子高校</v>
          </cell>
          <cell r="V145" t="str">
            <v>１ ９ １ ０ ０ ０ ２</v>
          </cell>
          <cell r="W145" t="str">
            <v>東京都日野市新町1-29-1-201</v>
          </cell>
          <cell r="X145" t="str">
            <v>042-843-2545</v>
          </cell>
          <cell r="Y145" t="str">
            <v>080-4379-1612</v>
          </cell>
          <cell r="Z145" t="str">
            <v>東京女子体育大学（学生）</v>
          </cell>
          <cell r="AB145" t="str">
            <v>ー</v>
          </cell>
        </row>
        <row r="146">
          <cell r="B146">
            <v>142</v>
          </cell>
          <cell r="C146">
            <v>336</v>
          </cell>
          <cell r="D146" t="str">
            <v>継続</v>
          </cell>
          <cell r="E146" t="str">
            <v>女子３種</v>
          </cell>
          <cell r="F146" t="str">
            <v>BF</v>
          </cell>
          <cell r="H146">
            <v>908011869</v>
          </cell>
          <cell r="J146" t="str">
            <v>近藤　夏美</v>
          </cell>
          <cell r="K146" t="str">
            <v>コンドウ　ナツミ</v>
          </cell>
          <cell r="L146" t="str">
            <v>女</v>
          </cell>
          <cell r="M146" t="str">
            <v>1992.08.28</v>
          </cell>
          <cell r="N146" t="str">
            <v>ひまわりキッズ新体操</v>
          </cell>
          <cell r="P146">
            <v>3</v>
          </cell>
          <cell r="Q146">
            <v>3</v>
          </cell>
          <cell r="R146">
            <v>3</v>
          </cell>
          <cell r="S146">
            <v>3</v>
          </cell>
          <cell r="T146">
            <v>3</v>
          </cell>
          <cell r="U146" t="str">
            <v>東京女子体育大学</v>
          </cell>
          <cell r="V146" t="str">
            <v>２ ５ １ ０ ０ ４ ５</v>
          </cell>
          <cell r="W146" t="str">
            <v>藤沢市辻堂東海岸4-12-13</v>
          </cell>
          <cell r="X146" t="str">
            <v>0466-36-2852</v>
          </cell>
          <cell r="Y146" t="str">
            <v>090-6181-0432</v>
          </cell>
          <cell r="Z146" t="str">
            <v>（株）ﾌﾞﾚｲﾝ&amp;ｱｰﾃｨｽﾄ</v>
          </cell>
          <cell r="AA146" t="str">
            <v>042-710-7170</v>
          </cell>
          <cell r="AB146" t="str">
            <v>ー</v>
          </cell>
        </row>
        <row r="147">
          <cell r="B147">
            <v>143</v>
          </cell>
          <cell r="C147">
            <v>337</v>
          </cell>
          <cell r="D147" t="str">
            <v>継続</v>
          </cell>
          <cell r="E147" t="str">
            <v>女子３種</v>
          </cell>
          <cell r="F147" t="str">
            <v>BF</v>
          </cell>
          <cell r="H147">
            <v>912169767</v>
          </cell>
          <cell r="J147" t="str">
            <v>西田　有沙</v>
          </cell>
          <cell r="K147" t="str">
            <v>ニシダ　アリサ</v>
          </cell>
          <cell r="L147" t="str">
            <v>女</v>
          </cell>
          <cell r="M147" t="str">
            <v>1993.11.07</v>
          </cell>
          <cell r="N147" t="str">
            <v>東台新体操クラブ</v>
          </cell>
          <cell r="P147">
            <v>3</v>
          </cell>
          <cell r="Q147">
            <v>3</v>
          </cell>
          <cell r="U147" t="str">
            <v>横浜隼人高校</v>
          </cell>
          <cell r="V147" t="str">
            <v>２ ４ ５ ０ ０ ５ ３</v>
          </cell>
          <cell r="W147" t="str">
            <v>横浜市戸塚区上矢部町748-14-504</v>
          </cell>
          <cell r="X147" t="str">
            <v>045-813-1029</v>
          </cell>
          <cell r="Y147" t="str">
            <v>090-3530-3111</v>
          </cell>
          <cell r="Z147" t="str">
            <v>帝京科学大学（学生）</v>
          </cell>
          <cell r="AB147" t="str">
            <v>ー</v>
          </cell>
        </row>
        <row r="148">
          <cell r="B148">
            <v>144</v>
          </cell>
          <cell r="C148">
            <v>338</v>
          </cell>
          <cell r="D148" t="str">
            <v>継続</v>
          </cell>
          <cell r="E148" t="str">
            <v>女子３種</v>
          </cell>
          <cell r="F148" t="str">
            <v>BF</v>
          </cell>
          <cell r="J148" t="str">
            <v>成重　亜実</v>
          </cell>
          <cell r="K148" t="str">
            <v>ナリシゲ　アミ</v>
          </cell>
          <cell r="L148" t="str">
            <v>女</v>
          </cell>
          <cell r="M148" t="str">
            <v>1994.02.05</v>
          </cell>
          <cell r="N148" t="str">
            <v>緑ヶ丘女子高校</v>
          </cell>
          <cell r="P148">
            <v>3</v>
          </cell>
          <cell r="Q148">
            <v>3</v>
          </cell>
          <cell r="R148">
            <v>3</v>
          </cell>
          <cell r="U148" t="str">
            <v>緑ヶ丘女子高校</v>
          </cell>
          <cell r="V148" t="str">
            <v>２ ５ ４ ０ ９ ０ ５</v>
          </cell>
          <cell r="W148" t="str">
            <v>平塚市日向岡1-4-25</v>
          </cell>
          <cell r="X148" t="str">
            <v>0463-59-5017</v>
          </cell>
          <cell r="Y148" t="str">
            <v>090-5497-6215</v>
          </cell>
          <cell r="Z148" t="str">
            <v>日本女子体育大学（学生）</v>
          </cell>
          <cell r="AB148" t="str">
            <v>ー</v>
          </cell>
        </row>
        <row r="149">
          <cell r="B149">
            <v>145</v>
          </cell>
          <cell r="C149">
            <v>339</v>
          </cell>
          <cell r="D149" t="str">
            <v>継続</v>
          </cell>
          <cell r="E149" t="str">
            <v>女子３種</v>
          </cell>
          <cell r="F149" t="str">
            <v>BF</v>
          </cell>
          <cell r="H149">
            <v>912167729</v>
          </cell>
          <cell r="J149" t="str">
            <v>我伊野　瑞月</v>
          </cell>
          <cell r="K149" t="str">
            <v>ガイノ　ミヅキ</v>
          </cell>
          <cell r="L149" t="str">
            <v>女</v>
          </cell>
          <cell r="M149" t="str">
            <v>1994.05.30</v>
          </cell>
          <cell r="N149" t="str">
            <v>横浜市立大綱中学校</v>
          </cell>
          <cell r="P149">
            <v>3</v>
          </cell>
          <cell r="Q149">
            <v>3</v>
          </cell>
          <cell r="R149">
            <v>3</v>
          </cell>
          <cell r="S149">
            <v>3</v>
          </cell>
          <cell r="T149">
            <v>3</v>
          </cell>
          <cell r="V149" t="str">
            <v>２ ２ ２ ０ ０ ３ ２</v>
          </cell>
          <cell r="W149" t="str">
            <v>横浜市港北区大豆戸町444-6-101</v>
          </cell>
          <cell r="X149" t="str">
            <v>045-761-9763</v>
          </cell>
          <cell r="Y149" t="str">
            <v>080-5008-7646</v>
          </cell>
          <cell r="Z149" t="str">
            <v>新横浜整形外科リウマチ科</v>
          </cell>
          <cell r="AB149" t="str">
            <v>ー</v>
          </cell>
        </row>
        <row r="150">
          <cell r="B150">
            <v>146</v>
          </cell>
          <cell r="C150">
            <v>340</v>
          </cell>
          <cell r="D150" t="str">
            <v>継続</v>
          </cell>
          <cell r="E150" t="str">
            <v>女子３種</v>
          </cell>
          <cell r="F150" t="str">
            <v>BF</v>
          </cell>
          <cell r="H150">
            <v>905003626</v>
          </cell>
          <cell r="J150" t="str">
            <v>加用 佑奈</v>
          </cell>
          <cell r="K150" t="str">
            <v>カヨウ ユウナ</v>
          </cell>
          <cell r="L150" t="str">
            <v>女</v>
          </cell>
          <cell r="M150" t="str">
            <v>1986.9.4</v>
          </cell>
          <cell r="N150" t="str">
            <v>鎌倉女子大学中高等部</v>
          </cell>
          <cell r="O150" t="str">
            <v>埼</v>
          </cell>
          <cell r="P150">
            <v>3</v>
          </cell>
          <cell r="Q150">
            <v>3</v>
          </cell>
          <cell r="R150">
            <v>3</v>
          </cell>
          <cell r="S150">
            <v>3</v>
          </cell>
          <cell r="U150" t="str">
            <v>日本女子体育大学</v>
          </cell>
          <cell r="V150" t="str">
            <v>２ ４ ７ ０ ０ ０ ６</v>
          </cell>
          <cell r="W150" t="str">
            <v xml:space="preserve">横浜市栄区笠間 3-6-33-Ⅱ-201 </v>
          </cell>
          <cell r="Y150" t="str">
            <v>090-1119-0394</v>
          </cell>
          <cell r="Z150" t="str">
            <v>鎌倉女子大学中高等部</v>
          </cell>
          <cell r="AA150" t="str">
            <v>0467-44-2113</v>
          </cell>
          <cell r="AB150" t="str">
            <v>ー</v>
          </cell>
        </row>
        <row r="151">
          <cell r="B151">
            <v>147</v>
          </cell>
          <cell r="C151">
            <v>341</v>
          </cell>
          <cell r="D151" t="str">
            <v>継続</v>
          </cell>
          <cell r="E151" t="str">
            <v>女子３種</v>
          </cell>
          <cell r="F151" t="str">
            <v>BF</v>
          </cell>
          <cell r="H151">
            <v>910014073</v>
          </cell>
          <cell r="J151" t="str">
            <v>松　尾　も　も　</v>
          </cell>
          <cell r="K151" t="str">
            <v>マツオ　モモ</v>
          </cell>
          <cell r="L151" t="str">
            <v>女</v>
          </cell>
          <cell r="M151" t="str">
            <v>1995.03.02</v>
          </cell>
          <cell r="Q151">
            <v>3</v>
          </cell>
          <cell r="R151">
            <v>3</v>
          </cell>
          <cell r="U151" t="str">
            <v>神奈川学園高校</v>
          </cell>
          <cell r="V151" t="str">
            <v>２ ３ ０ ０ ０ ７ ８</v>
          </cell>
          <cell r="W151" t="str">
            <v>横浜市鶴見区岸谷4-30-17</v>
          </cell>
          <cell r="X151" t="str">
            <v>045-583-8635</v>
          </cell>
          <cell r="Y151" t="str">
            <v>090-2652-9505</v>
          </cell>
          <cell r="Z151" t="str">
            <v>国際基督教大学（学生）</v>
          </cell>
          <cell r="AB151" t="str">
            <v>ー</v>
          </cell>
        </row>
        <row r="152">
          <cell r="B152">
            <v>148</v>
          </cell>
          <cell r="C152">
            <v>342</v>
          </cell>
          <cell r="D152" t="str">
            <v>継続</v>
          </cell>
          <cell r="E152" t="str">
            <v>女子３種</v>
          </cell>
          <cell r="F152" t="str">
            <v>BF</v>
          </cell>
          <cell r="H152">
            <v>910019262</v>
          </cell>
          <cell r="J152" t="str">
            <v>上　野　純　奈</v>
          </cell>
          <cell r="K152" t="str">
            <v>ウエノ　ジュンナ</v>
          </cell>
          <cell r="L152" t="str">
            <v>女</v>
          </cell>
          <cell r="M152" t="str">
            <v>1994.12.19</v>
          </cell>
          <cell r="N152" t="str">
            <v>（株）バディースポーツクラブ</v>
          </cell>
          <cell r="Q152">
            <v>3</v>
          </cell>
          <cell r="R152">
            <v>3</v>
          </cell>
          <cell r="S152">
            <v>3</v>
          </cell>
          <cell r="T152">
            <v>3</v>
          </cell>
          <cell r="U152" t="str">
            <v>緑ヶ丘女子高校</v>
          </cell>
          <cell r="V152" t="str">
            <v>２ ３ ９ ０ ８ ４ ４</v>
          </cell>
          <cell r="W152" t="str">
            <v>横須賀市岩戸3-29-7</v>
          </cell>
          <cell r="X152" t="str">
            <v>046-848-9719</v>
          </cell>
          <cell r="Y152" t="str">
            <v>090-7711-6038</v>
          </cell>
          <cell r="Z152" t="str">
            <v>（株）バディースポーツクラブ</v>
          </cell>
          <cell r="AB152" t="str">
            <v>ー</v>
          </cell>
        </row>
        <row r="153">
          <cell r="B153">
            <v>149</v>
          </cell>
          <cell r="C153">
            <v>343</v>
          </cell>
          <cell r="D153" t="str">
            <v>継続</v>
          </cell>
          <cell r="E153" t="str">
            <v>女子３種</v>
          </cell>
          <cell r="F153" t="str">
            <v>BF</v>
          </cell>
          <cell r="H153">
            <v>914321366</v>
          </cell>
          <cell r="J153" t="str">
            <v>上　藤　佳　絵</v>
          </cell>
          <cell r="L153" t="str">
            <v>女</v>
          </cell>
          <cell r="N153" t="str">
            <v>Shaleur　RG</v>
          </cell>
          <cell r="Q153">
            <v>3</v>
          </cell>
          <cell r="R153">
            <v>3</v>
          </cell>
          <cell r="S153">
            <v>3</v>
          </cell>
          <cell r="U153" t="str">
            <v>横浜隼人高校</v>
          </cell>
          <cell r="V153" t="str">
            <v>２ ５ ２ ０ ０ ２ ４</v>
          </cell>
          <cell r="W153" t="str">
            <v>座間市入谷４－２７５６－３３</v>
          </cell>
          <cell r="Y153" t="str">
            <v>080-6679-1559</v>
          </cell>
          <cell r="AB153" t="str">
            <v>ー</v>
          </cell>
        </row>
        <row r="154">
          <cell r="B154">
            <v>150</v>
          </cell>
          <cell r="C154">
            <v>344</v>
          </cell>
          <cell r="D154" t="str">
            <v>継続</v>
          </cell>
          <cell r="E154" t="str">
            <v>女子３種</v>
          </cell>
          <cell r="F154" t="str">
            <v>BF</v>
          </cell>
          <cell r="H154">
            <v>906011066</v>
          </cell>
          <cell r="J154" t="str">
            <v>風　岡　涼　香</v>
          </cell>
          <cell r="K154" t="str">
            <v>カザオカ　スズカ</v>
          </cell>
          <cell r="L154" t="str">
            <v>女</v>
          </cell>
          <cell r="M154">
            <v>1995</v>
          </cell>
          <cell r="N154" t="str">
            <v>Shaleur　RG</v>
          </cell>
          <cell r="Q154">
            <v>3</v>
          </cell>
          <cell r="R154">
            <v>3</v>
          </cell>
          <cell r="U154" t="str">
            <v>県立橋本高校</v>
          </cell>
          <cell r="V154" t="str">
            <v>２ ５ ２ ０ ３ ２ ７</v>
          </cell>
          <cell r="W154" t="str">
            <v>相模原市南区磯部1503-14</v>
          </cell>
          <cell r="X154" t="str">
            <v>046-257-9328</v>
          </cell>
          <cell r="Y154" t="str">
            <v>080-4403-9578</v>
          </cell>
          <cell r="Z154" t="str">
            <v>早稲田美容専門学校（学生）</v>
          </cell>
          <cell r="AB154" t="str">
            <v>ー</v>
          </cell>
        </row>
        <row r="155">
          <cell r="B155">
            <v>151</v>
          </cell>
          <cell r="C155">
            <v>345</v>
          </cell>
          <cell r="D155" t="str">
            <v>継続</v>
          </cell>
          <cell r="E155" t="str">
            <v>女子３種</v>
          </cell>
          <cell r="F155" t="str">
            <v>BF</v>
          </cell>
          <cell r="J155" t="str">
            <v>川　口　詩　織</v>
          </cell>
          <cell r="L155" t="str">
            <v>女</v>
          </cell>
          <cell r="M155" t="str">
            <v>1995.07.20</v>
          </cell>
          <cell r="N155" t="str">
            <v>横浜翠陵高等学校</v>
          </cell>
          <cell r="Q155">
            <v>3</v>
          </cell>
          <cell r="R155">
            <v>3</v>
          </cell>
          <cell r="S155">
            <v>3</v>
          </cell>
          <cell r="V155" t="str">
            <v>２  ５ ２ ０ ０ １ １</v>
          </cell>
          <cell r="W155" t="str">
            <v>座間市相武台3-14-16-201</v>
          </cell>
          <cell r="Y155" t="str">
            <v>090-1252-3795</v>
          </cell>
          <cell r="AB155" t="str">
            <v>ー</v>
          </cell>
        </row>
        <row r="156">
          <cell r="B156">
            <v>152</v>
          </cell>
          <cell r="C156">
            <v>346</v>
          </cell>
          <cell r="D156" t="str">
            <v>継続</v>
          </cell>
          <cell r="E156" t="str">
            <v>女子３種</v>
          </cell>
          <cell r="F156" t="str">
            <v>BF</v>
          </cell>
          <cell r="H156">
            <v>914295404</v>
          </cell>
          <cell r="J156" t="str">
            <v>木　村　光　那</v>
          </cell>
          <cell r="K156" t="str">
            <v>キムラ　ミナ</v>
          </cell>
          <cell r="L156" t="str">
            <v>女</v>
          </cell>
          <cell r="M156" t="str">
            <v>1991.01.05</v>
          </cell>
          <cell r="N156" t="str">
            <v>平塚新体操クラブ</v>
          </cell>
          <cell r="Q156">
            <v>3</v>
          </cell>
          <cell r="R156">
            <v>3</v>
          </cell>
          <cell r="S156">
            <v>3</v>
          </cell>
          <cell r="T156">
            <v>3</v>
          </cell>
          <cell r="U156" t="str">
            <v>明治学院大学</v>
          </cell>
          <cell r="V156" t="str">
            <v>２ ５ ４ ０ ８ １ ５</v>
          </cell>
          <cell r="W156" t="str">
            <v>平塚市桃浜町3-17-201</v>
          </cell>
          <cell r="X156" t="str">
            <v>0463-35-6924</v>
          </cell>
          <cell r="Y156" t="str">
            <v>080-5506-3643</v>
          </cell>
          <cell r="Z156" t="str">
            <v>神奈川県立保土ヶ谷養護学校</v>
          </cell>
          <cell r="AA156" t="str">
            <v>045-714-0126</v>
          </cell>
          <cell r="AB156" t="str">
            <v>ー</v>
          </cell>
        </row>
        <row r="157">
          <cell r="B157">
            <v>153</v>
          </cell>
          <cell r="C157">
            <v>347</v>
          </cell>
          <cell r="D157" t="str">
            <v>継続</v>
          </cell>
          <cell r="E157" t="str">
            <v>女子３種</v>
          </cell>
          <cell r="F157" t="str">
            <v>BF</v>
          </cell>
          <cell r="H157">
            <v>908024982</v>
          </cell>
          <cell r="J157" t="str">
            <v>酒　井　悠　希</v>
          </cell>
          <cell r="K157" t="str">
            <v>サカイ　ユウキ</v>
          </cell>
          <cell r="L157" t="str">
            <v>女</v>
          </cell>
          <cell r="M157" t="str">
            <v>1996.01.28</v>
          </cell>
          <cell r="N157" t="str">
            <v>森村学園高等部</v>
          </cell>
          <cell r="Q157">
            <v>3</v>
          </cell>
          <cell r="R157">
            <v>3</v>
          </cell>
          <cell r="U157" t="str">
            <v>森村学園高等部</v>
          </cell>
          <cell r="V157" t="str">
            <v>１ ５ ４ ０ ０ １ ６</v>
          </cell>
          <cell r="W157" t="str">
            <v>東京都世田谷区弦巻4-20-13-209</v>
          </cell>
          <cell r="X157" t="str">
            <v>03-3427-0503</v>
          </cell>
          <cell r="Y157" t="str">
            <v>090-7212-3752</v>
          </cell>
          <cell r="Z157" t="str">
            <v>立教大学(学生）</v>
          </cell>
          <cell r="AB157" t="str">
            <v>ー</v>
          </cell>
        </row>
        <row r="158">
          <cell r="B158">
            <v>154</v>
          </cell>
          <cell r="C158">
            <v>348</v>
          </cell>
          <cell r="D158" t="str">
            <v>継続</v>
          </cell>
          <cell r="E158" t="str">
            <v>女子３種</v>
          </cell>
          <cell r="F158" t="str">
            <v>BF</v>
          </cell>
          <cell r="H158">
            <v>907025295</v>
          </cell>
          <cell r="J158" t="str">
            <v>成　田　　渚</v>
          </cell>
          <cell r="K158" t="str">
            <v>ナリタ　ナギサ</v>
          </cell>
          <cell r="L158" t="str">
            <v>女</v>
          </cell>
          <cell r="M158" t="str">
            <v>1997.05.15</v>
          </cell>
          <cell r="Q158">
            <v>3</v>
          </cell>
          <cell r="R158">
            <v>3</v>
          </cell>
          <cell r="V158" t="str">
            <v>２ ２ ４ ０ ０ ２ ４</v>
          </cell>
          <cell r="W158" t="str">
            <v>横浜市都筑区東山田町171-4</v>
          </cell>
          <cell r="X158" t="str">
            <v>045-593-8047</v>
          </cell>
          <cell r="Y158" t="str">
            <v>090-9311-1460</v>
          </cell>
          <cell r="Z158" t="str">
            <v>横浜市立東高校（学生）</v>
          </cell>
          <cell r="AB158" t="str">
            <v>ー</v>
          </cell>
        </row>
        <row r="159">
          <cell r="B159">
            <v>155</v>
          </cell>
          <cell r="C159">
            <v>349</v>
          </cell>
          <cell r="D159" t="str">
            <v>継続</v>
          </cell>
          <cell r="E159" t="str">
            <v>女子３種</v>
          </cell>
          <cell r="F159" t="str">
            <v>BF</v>
          </cell>
          <cell r="H159">
            <v>914295498</v>
          </cell>
          <cell r="J159" t="str">
            <v>佐々木未来</v>
          </cell>
          <cell r="K159" t="str">
            <v>ササキ　ミク</v>
          </cell>
          <cell r="L159" t="str">
            <v>女</v>
          </cell>
          <cell r="M159" t="str">
            <v>1991.11.19</v>
          </cell>
          <cell r="Q159">
            <v>3</v>
          </cell>
          <cell r="R159">
            <v>3</v>
          </cell>
          <cell r="U159" t="str">
            <v>東京女子体育短大</v>
          </cell>
          <cell r="V159" t="str">
            <v>２ ２ ７ ０ ０ ３ ３</v>
          </cell>
          <cell r="W159" t="str">
            <v>横浜市青葉区鴨志田町528-2ﾒｲﾌﾟﾙF-101</v>
          </cell>
          <cell r="Y159" t="str">
            <v>080-4418-3869</v>
          </cell>
          <cell r="Z159" t="str">
            <v>東南スポーツ（株）</v>
          </cell>
          <cell r="AA159" t="str">
            <v>042-771-3446</v>
          </cell>
          <cell r="AB159" t="str">
            <v>ー</v>
          </cell>
        </row>
        <row r="160">
          <cell r="B160">
            <v>156</v>
          </cell>
          <cell r="C160">
            <v>350</v>
          </cell>
          <cell r="D160" t="str">
            <v>継続</v>
          </cell>
          <cell r="E160" t="str">
            <v>女子３種</v>
          </cell>
          <cell r="F160" t="str">
            <v>BF</v>
          </cell>
          <cell r="H160">
            <v>907017997</v>
          </cell>
          <cell r="J160" t="str">
            <v>小　泉　牧　穂</v>
          </cell>
          <cell r="K160" t="str">
            <v>コイズミ　マキホ</v>
          </cell>
          <cell r="L160" t="str">
            <v>女</v>
          </cell>
          <cell r="M160" t="str">
            <v>1994.07.12</v>
          </cell>
          <cell r="Q160">
            <v>3</v>
          </cell>
          <cell r="R160">
            <v>3</v>
          </cell>
          <cell r="S160">
            <v>3</v>
          </cell>
          <cell r="V160" t="str">
            <v>１ ８ ６ ０ ０ ０ ３</v>
          </cell>
          <cell r="W160" t="str">
            <v>国立市富士見台3-26-5-101</v>
          </cell>
          <cell r="Y160" t="str">
            <v>080-3279-1715</v>
          </cell>
          <cell r="Z160" t="str">
            <v>東京女子体育大学（学生）</v>
          </cell>
          <cell r="AB160" t="str">
            <v>ー</v>
          </cell>
        </row>
        <row r="161">
          <cell r="B161">
            <v>157</v>
          </cell>
          <cell r="C161">
            <v>351</v>
          </cell>
          <cell r="D161" t="str">
            <v>継続</v>
          </cell>
          <cell r="E161" t="str">
            <v>女子３種</v>
          </cell>
          <cell r="F161" t="str">
            <v>BF</v>
          </cell>
          <cell r="H161">
            <v>904001654</v>
          </cell>
          <cell r="J161" t="str">
            <v>前　田　美　加</v>
          </cell>
          <cell r="K161" t="str">
            <v>マエダ　ミカ</v>
          </cell>
          <cell r="L161" t="str">
            <v>女</v>
          </cell>
          <cell r="M161" t="str">
            <v>1980.09.24</v>
          </cell>
          <cell r="N161" t="str">
            <v>すすき野新体操クラブ</v>
          </cell>
          <cell r="Q161">
            <v>3</v>
          </cell>
          <cell r="R161">
            <v>3</v>
          </cell>
          <cell r="S161">
            <v>3</v>
          </cell>
          <cell r="U161" t="str">
            <v>日本女子体育大学</v>
          </cell>
          <cell r="V161" t="str">
            <v>２ ２ ４ ０ ０ ６ １</v>
          </cell>
          <cell r="W161" t="str">
            <v>横浜市都築区大丸16-3-301</v>
          </cell>
          <cell r="Y161" t="str">
            <v>090-2629-5666</v>
          </cell>
          <cell r="Z161" t="str">
            <v>NPO法人全国ラジオ体操連盟</v>
          </cell>
          <cell r="AB161" t="str">
            <v>綱島</v>
          </cell>
        </row>
        <row r="162">
          <cell r="B162">
            <v>158</v>
          </cell>
          <cell r="C162">
            <v>352</v>
          </cell>
          <cell r="D162" t="str">
            <v>継続</v>
          </cell>
          <cell r="E162" t="str">
            <v>女子３種</v>
          </cell>
          <cell r="F162" t="str">
            <v>BF</v>
          </cell>
          <cell r="H162">
            <v>910014038</v>
          </cell>
          <cell r="J162" t="str">
            <v>竹　村　美　穂</v>
          </cell>
          <cell r="K162" t="str">
            <v>タケムラ　ミホ</v>
          </cell>
          <cell r="L162" t="str">
            <v>女</v>
          </cell>
          <cell r="M162" t="str">
            <v>1994.06.21</v>
          </cell>
          <cell r="Q162">
            <v>3</v>
          </cell>
          <cell r="R162">
            <v>3</v>
          </cell>
          <cell r="U162" t="str">
            <v>神奈川学園高校</v>
          </cell>
          <cell r="V162" t="str">
            <v>２ ２ ６ ０ ０ １ ５</v>
          </cell>
          <cell r="W162" t="str">
            <v>横浜市緑区三保町1351-1-12-401</v>
          </cell>
          <cell r="X162" t="str">
            <v>045-931-8320</v>
          </cell>
          <cell r="Y162" t="str">
            <v>090-3906-0386</v>
          </cell>
          <cell r="Z162" t="str">
            <v>神奈川大学（学生）</v>
          </cell>
          <cell r="AA162" t="str">
            <v>045-481-5661</v>
          </cell>
          <cell r="AB162" t="str">
            <v>ー</v>
          </cell>
        </row>
        <row r="163">
          <cell r="B163">
            <v>159</v>
          </cell>
          <cell r="C163">
            <v>353</v>
          </cell>
          <cell r="D163" t="str">
            <v>継続</v>
          </cell>
          <cell r="E163" t="str">
            <v>女子３種</v>
          </cell>
          <cell r="F163" t="str">
            <v>BF</v>
          </cell>
          <cell r="H163">
            <v>914322569</v>
          </cell>
          <cell r="J163" t="str">
            <v>天　願　南　帆</v>
          </cell>
          <cell r="K163" t="str">
            <v>テンガン　ナホ</v>
          </cell>
          <cell r="L163" t="str">
            <v>女</v>
          </cell>
          <cell r="M163" t="str">
            <v>1995.12.02</v>
          </cell>
          <cell r="N163" t="str">
            <v>※　神奈川県体操協会</v>
          </cell>
          <cell r="Q163">
            <v>3</v>
          </cell>
          <cell r="U163" t="str">
            <v>光明学園相模原高校</v>
          </cell>
          <cell r="V163" t="str">
            <v>２ ５ ２ ０ ２ ５ ４</v>
          </cell>
          <cell r="W163" t="str">
            <v>相模原市中央区下九沢987-2-110</v>
          </cell>
          <cell r="X163" t="str">
            <v>042-712-2009</v>
          </cell>
          <cell r="Y163" t="str">
            <v>080-6769-1868</v>
          </cell>
          <cell r="Z163" t="str">
            <v>相模女子大学短期大学部</v>
          </cell>
          <cell r="AA163" t="str">
            <v>042-742-1411</v>
          </cell>
          <cell r="AB163" t="str">
            <v>ー</v>
          </cell>
        </row>
        <row r="164">
          <cell r="B164">
            <v>160</v>
          </cell>
          <cell r="C164">
            <v>354</v>
          </cell>
          <cell r="D164" t="str">
            <v>継続</v>
          </cell>
          <cell r="E164" t="str">
            <v>女子３種</v>
          </cell>
          <cell r="F164" t="str">
            <v>BF</v>
          </cell>
          <cell r="H164">
            <v>911104810</v>
          </cell>
          <cell r="J164" t="str">
            <v>内　藤　日　和</v>
          </cell>
          <cell r="K164" t="str">
            <v>ナイトウ　ヒヨリ</v>
          </cell>
          <cell r="L164" t="str">
            <v>女</v>
          </cell>
          <cell r="M164" t="str">
            <v>1995.10.08</v>
          </cell>
          <cell r="N164" t="str">
            <v>※　神奈川県体操協会</v>
          </cell>
          <cell r="Q164">
            <v>3</v>
          </cell>
          <cell r="U164" t="str">
            <v>光明学園相模原高等学校</v>
          </cell>
          <cell r="V164" t="str">
            <v>１ ９ １ ０ ０ ３ ３</v>
          </cell>
          <cell r="W164" t="str">
            <v>東京都日野市百草693-4</v>
          </cell>
          <cell r="X164" t="str">
            <v>042-599-7227</v>
          </cell>
          <cell r="Y164" t="str">
            <v>090-5786-7110</v>
          </cell>
          <cell r="Z164" t="str">
            <v>駒沢学園女子短期大学（学生）</v>
          </cell>
          <cell r="AA164" t="str">
            <v>042-350-7111</v>
          </cell>
          <cell r="AB164" t="str">
            <v>ー</v>
          </cell>
        </row>
        <row r="165">
          <cell r="B165">
            <v>161</v>
          </cell>
          <cell r="C165">
            <v>355</v>
          </cell>
          <cell r="D165" t="str">
            <v>継続</v>
          </cell>
          <cell r="E165" t="str">
            <v>女子３種</v>
          </cell>
          <cell r="F165" t="str">
            <v>BF</v>
          </cell>
          <cell r="H165">
            <v>906009854</v>
          </cell>
          <cell r="J165" t="str">
            <v>西　山　美　希</v>
          </cell>
          <cell r="K165" t="str">
            <v>ニシヤマ　ミキ</v>
          </cell>
          <cell r="L165" t="str">
            <v>女</v>
          </cell>
          <cell r="M165" t="str">
            <v>1994.12.08</v>
          </cell>
          <cell r="N165" t="str">
            <v>※　神奈川県体操協会</v>
          </cell>
          <cell r="Q165">
            <v>3</v>
          </cell>
          <cell r="R165">
            <v>3</v>
          </cell>
          <cell r="S165">
            <v>3</v>
          </cell>
          <cell r="T165">
            <v>3</v>
          </cell>
          <cell r="U165" t="str">
            <v>佐賀女子高校</v>
          </cell>
          <cell r="V165" t="str">
            <v>２ ４ ５ ０ ０ １ ６</v>
          </cell>
          <cell r="W165" t="str">
            <v>横浜市泉区和泉中央南4-11-26</v>
          </cell>
          <cell r="X165" t="str">
            <v>045-805-1039</v>
          </cell>
          <cell r="Y165" t="str">
            <v>090-7018-4831</v>
          </cell>
          <cell r="Z165" t="str">
            <v>（独）国立病院機構横浜医療ｾﾝﾀｰ</v>
          </cell>
          <cell r="AA165" t="str">
            <v>045-851-2621</v>
          </cell>
          <cell r="AB165" t="str">
            <v>ー</v>
          </cell>
        </row>
        <row r="166">
          <cell r="B166">
            <v>162</v>
          </cell>
          <cell r="C166">
            <v>356</v>
          </cell>
          <cell r="D166" t="str">
            <v>継続</v>
          </cell>
          <cell r="E166" t="str">
            <v>女子３種</v>
          </cell>
          <cell r="F166" t="str">
            <v>BF</v>
          </cell>
          <cell r="H166">
            <v>906010057</v>
          </cell>
          <cell r="J166" t="str">
            <v>森　　　美　波</v>
          </cell>
          <cell r="K166" t="str">
            <v>モリ　ミナミ</v>
          </cell>
          <cell r="L166" t="str">
            <v>女</v>
          </cell>
          <cell r="M166" t="str">
            <v>1995.01.13</v>
          </cell>
          <cell r="N166" t="str">
            <v>東台新体操クラブ</v>
          </cell>
          <cell r="Q166">
            <v>3</v>
          </cell>
          <cell r="R166">
            <v>3</v>
          </cell>
          <cell r="U166" t="str">
            <v>横浜市立戸塚高等学校</v>
          </cell>
          <cell r="V166" t="str">
            <v>２ ４ ４ ０ ８ ０ ５</v>
          </cell>
          <cell r="W166" t="str">
            <v>横浜市戸塚区川上町639-1-105</v>
          </cell>
          <cell r="X166" t="str">
            <v>045-827-2667</v>
          </cell>
          <cell r="Y166" t="str">
            <v>080-1321-5617</v>
          </cell>
          <cell r="Z166" t="str">
            <v>帝京平成大学（学生）</v>
          </cell>
          <cell r="AB166" t="str">
            <v>ー</v>
          </cell>
        </row>
        <row r="167">
          <cell r="B167">
            <v>163</v>
          </cell>
          <cell r="C167">
            <v>357</v>
          </cell>
          <cell r="D167" t="str">
            <v>継続</v>
          </cell>
          <cell r="E167" t="str">
            <v>女子３種</v>
          </cell>
          <cell r="F167" t="str">
            <v>BF</v>
          </cell>
          <cell r="H167">
            <v>914299050</v>
          </cell>
          <cell r="J167" t="str">
            <v>藤岡　ゆ　か</v>
          </cell>
          <cell r="K167" t="str">
            <v>フジオカ　ユカ</v>
          </cell>
          <cell r="L167" t="str">
            <v>女</v>
          </cell>
          <cell r="M167" t="str">
            <v>1988.05.30</v>
          </cell>
          <cell r="N167" t="str">
            <v>※　神奈川県体操協会</v>
          </cell>
          <cell r="Q167">
            <v>3</v>
          </cell>
          <cell r="R167">
            <v>3</v>
          </cell>
          <cell r="S167">
            <v>3</v>
          </cell>
          <cell r="T167">
            <v>3</v>
          </cell>
          <cell r="U167" t="str">
            <v>日本女子体育大学</v>
          </cell>
          <cell r="V167" t="str">
            <v>２ １ １ ０ ０ １ ６</v>
          </cell>
          <cell r="W167" t="str">
            <v>川崎市中原区市ノ坪449-3-5212</v>
          </cell>
          <cell r="Y167" t="str">
            <v>090-3988-9984</v>
          </cell>
          <cell r="AB167" t="str">
            <v>ー</v>
          </cell>
        </row>
        <row r="168">
          <cell r="B168">
            <v>164</v>
          </cell>
          <cell r="C168">
            <v>358</v>
          </cell>
          <cell r="D168" t="str">
            <v>継続</v>
          </cell>
          <cell r="E168" t="str">
            <v>女子３種</v>
          </cell>
          <cell r="F168" t="str">
            <v>BF</v>
          </cell>
          <cell r="I168" t="str">
            <v>　</v>
          </cell>
          <cell r="J168" t="str">
            <v>橋　本　千　鶴</v>
          </cell>
          <cell r="K168" t="str">
            <v>ハシモト　チヅル</v>
          </cell>
          <cell r="L168" t="str">
            <v>女</v>
          </cell>
          <cell r="Q168">
            <v>3</v>
          </cell>
          <cell r="AB168" t="str">
            <v>ー</v>
          </cell>
        </row>
        <row r="169">
          <cell r="B169">
            <v>165</v>
          </cell>
          <cell r="C169">
            <v>359</v>
          </cell>
          <cell r="D169" t="str">
            <v>継続</v>
          </cell>
          <cell r="E169" t="str">
            <v>女子３種</v>
          </cell>
          <cell r="F169" t="str">
            <v>BF</v>
          </cell>
          <cell r="J169" t="str">
            <v>溝　口　茉　由</v>
          </cell>
          <cell r="K169" t="str">
            <v>ミゾグチ　マユ</v>
          </cell>
          <cell r="L169" t="str">
            <v>女</v>
          </cell>
          <cell r="Q169">
            <v>3</v>
          </cell>
          <cell r="R169">
            <v>3</v>
          </cell>
          <cell r="AB169" t="str">
            <v>ー</v>
          </cell>
        </row>
        <row r="170">
          <cell r="B170">
            <v>166</v>
          </cell>
          <cell r="C170">
            <v>360</v>
          </cell>
          <cell r="D170" t="str">
            <v>継続</v>
          </cell>
          <cell r="E170" t="str">
            <v>女子３種</v>
          </cell>
          <cell r="H170">
            <v>910020248</v>
          </cell>
          <cell r="J170" t="str">
            <v>落　合　ちひろ</v>
          </cell>
          <cell r="K170" t="str">
            <v>オチアイ　チヒロ</v>
          </cell>
          <cell r="L170" t="str">
            <v>女</v>
          </cell>
          <cell r="M170" t="str">
            <v>1992.07.11</v>
          </cell>
          <cell r="N170" t="str">
            <v>ＦＲＡＴ　ＳＴＡＲ　ＲＧ</v>
          </cell>
          <cell r="R170">
            <v>3</v>
          </cell>
          <cell r="S170">
            <v>3</v>
          </cell>
          <cell r="T170">
            <v>3</v>
          </cell>
          <cell r="U170" t="str">
            <v>日本女子体育大学</v>
          </cell>
          <cell r="V170" t="str">
            <v>２ ０ １ ０ ０ ０ ４</v>
          </cell>
          <cell r="W170" t="str">
            <v>東京都狛江市岩戸北2-12-4-203</v>
          </cell>
          <cell r="Y170" t="str">
            <v>090-5803-5250</v>
          </cell>
          <cell r="Z170" t="str">
            <v>樟蔭中学・高等学校</v>
          </cell>
          <cell r="AA170" t="str">
            <v>03-3467-1511</v>
          </cell>
          <cell r="AB170" t="str">
            <v>ー</v>
          </cell>
        </row>
        <row r="171">
          <cell r="B171">
            <v>167</v>
          </cell>
          <cell r="C171">
            <v>361</v>
          </cell>
          <cell r="D171" t="str">
            <v>継続</v>
          </cell>
          <cell r="E171" t="str">
            <v>女子３種</v>
          </cell>
          <cell r="J171" t="str">
            <v>石　川　莉　子</v>
          </cell>
          <cell r="K171" t="str">
            <v>イシカワ　リコ</v>
          </cell>
          <cell r="L171" t="str">
            <v>女</v>
          </cell>
          <cell r="N171" t="str">
            <v>LUCE　RG</v>
          </cell>
          <cell r="R171">
            <v>3</v>
          </cell>
          <cell r="V171" t="str">
            <v>２ ２ ４ ０ ０ ３ ２</v>
          </cell>
          <cell r="W171" t="str">
            <v>横浜市都筑区茅ヶ崎中央45-12-801</v>
          </cell>
          <cell r="Y171" t="str">
            <v>080-5402-0864</v>
          </cell>
          <cell r="AB171" t="str">
            <v>ー</v>
          </cell>
        </row>
        <row r="172">
          <cell r="B172">
            <v>168</v>
          </cell>
          <cell r="C172">
            <v>362</v>
          </cell>
          <cell r="D172" t="str">
            <v>継続</v>
          </cell>
          <cell r="E172" t="str">
            <v>女子３種</v>
          </cell>
          <cell r="J172" t="str">
            <v>鈴　木　百　合</v>
          </cell>
          <cell r="K172" t="str">
            <v>スズキ　ユリ</v>
          </cell>
          <cell r="L172" t="str">
            <v>女</v>
          </cell>
          <cell r="N172" t="str">
            <v>LUCE　RG</v>
          </cell>
          <cell r="R172">
            <v>3</v>
          </cell>
          <cell r="V172" t="str">
            <v>２ ２ ４ ０ ０ ２ ３</v>
          </cell>
          <cell r="W172" t="str">
            <v>横浜市都筑区東山田2-24-8</v>
          </cell>
          <cell r="X172" t="str">
            <v>045-593-0803</v>
          </cell>
          <cell r="AB172" t="str">
            <v>ー</v>
          </cell>
        </row>
        <row r="173">
          <cell r="B173">
            <v>169</v>
          </cell>
          <cell r="C173">
            <v>363</v>
          </cell>
          <cell r="D173" t="str">
            <v>継続</v>
          </cell>
          <cell r="E173" t="str">
            <v>女子３種</v>
          </cell>
          <cell r="J173" t="str">
            <v>藤　井　玲　花</v>
          </cell>
          <cell r="K173" t="str">
            <v>フジイ　レイカ</v>
          </cell>
          <cell r="L173" t="str">
            <v>女</v>
          </cell>
          <cell r="M173" t="str">
            <v>1996.07.30</v>
          </cell>
          <cell r="N173" t="str">
            <v>LUCE　RG</v>
          </cell>
          <cell r="R173">
            <v>3</v>
          </cell>
          <cell r="S173">
            <v>3</v>
          </cell>
          <cell r="V173" t="str">
            <v>２ ４ ７ ０ ０ ０ ６</v>
          </cell>
          <cell r="W173" t="str">
            <v>横浜市栄区笠間5-22-30</v>
          </cell>
          <cell r="Y173" t="str">
            <v>090-9364-4697</v>
          </cell>
          <cell r="AB173" t="str">
            <v>ー</v>
          </cell>
        </row>
        <row r="174">
          <cell r="B174">
            <v>170</v>
          </cell>
          <cell r="C174">
            <v>364</v>
          </cell>
          <cell r="D174" t="str">
            <v>継続</v>
          </cell>
          <cell r="E174" t="str">
            <v>女子３種</v>
          </cell>
          <cell r="H174">
            <v>912210300</v>
          </cell>
          <cell r="J174" t="str">
            <v>松　下　千　晶</v>
          </cell>
          <cell r="K174" t="str">
            <v>マツシタ　チアキ</v>
          </cell>
          <cell r="L174" t="str">
            <v>女</v>
          </cell>
          <cell r="M174" t="str">
            <v>1995.09.05</v>
          </cell>
          <cell r="N174" t="str">
            <v>LUCE　RG</v>
          </cell>
          <cell r="R174">
            <v>3</v>
          </cell>
          <cell r="S174">
            <v>3</v>
          </cell>
          <cell r="T174">
            <v>3</v>
          </cell>
          <cell r="U174" t="str">
            <v>緑ヶ丘女子高校</v>
          </cell>
          <cell r="V174" t="str">
            <v>２ ３ ６ ０ ０ ３ ８</v>
          </cell>
          <cell r="W174" t="str">
            <v>横浜市金沢区六浦南5-21-1-308</v>
          </cell>
          <cell r="X174" t="str">
            <v>045-785-1402</v>
          </cell>
          <cell r="Y174" t="str">
            <v>090-9963-0795</v>
          </cell>
          <cell r="Z174" t="str">
            <v>桐蔭横浜大学（学生）</v>
          </cell>
          <cell r="AB174" t="str">
            <v>ー</v>
          </cell>
        </row>
        <row r="175">
          <cell r="B175">
            <v>171</v>
          </cell>
          <cell r="C175">
            <v>365</v>
          </cell>
          <cell r="D175" t="str">
            <v>継続</v>
          </cell>
          <cell r="E175" t="str">
            <v>女子３種</v>
          </cell>
          <cell r="H175">
            <v>908028369</v>
          </cell>
          <cell r="J175" t="str">
            <v>風　岡　瑠　香</v>
          </cell>
          <cell r="K175" t="str">
            <v>カザオカ　ルカ</v>
          </cell>
          <cell r="L175" t="str">
            <v>女</v>
          </cell>
          <cell r="M175" t="str">
            <v>1997.03.26</v>
          </cell>
          <cell r="N175" t="str">
            <v>Shaleur　RG</v>
          </cell>
          <cell r="R175">
            <v>3</v>
          </cell>
          <cell r="U175" t="str">
            <v>県立相模田名高等学校</v>
          </cell>
          <cell r="V175" t="str">
            <v>２ ５ ２ ０ ３ ２ ７</v>
          </cell>
          <cell r="W175" t="str">
            <v>相模原市南区磯部1503-14</v>
          </cell>
          <cell r="Y175" t="str">
            <v>080-4805-1199</v>
          </cell>
          <cell r="Z175" t="str">
            <v>専門学校ﾋﾞｼﾞｮﾅﾘｰｱｰﾂ（学生）</v>
          </cell>
          <cell r="AB175" t="str">
            <v>ー</v>
          </cell>
        </row>
        <row r="176">
          <cell r="B176">
            <v>172</v>
          </cell>
          <cell r="C176">
            <v>366</v>
          </cell>
          <cell r="D176" t="str">
            <v>継続</v>
          </cell>
          <cell r="E176" t="str">
            <v>女子３種</v>
          </cell>
          <cell r="H176">
            <v>908027754</v>
          </cell>
          <cell r="J176" t="str">
            <v>手代木　彩　伽</v>
          </cell>
          <cell r="K176" t="str">
            <v>テシロギ　サイカ</v>
          </cell>
          <cell r="L176" t="str">
            <v>女</v>
          </cell>
          <cell r="M176" t="str">
            <v>1997.01.06</v>
          </cell>
          <cell r="N176" t="str">
            <v>国士舘大学</v>
          </cell>
          <cell r="R176">
            <v>3</v>
          </cell>
          <cell r="S176" t="str">
            <v>東京</v>
          </cell>
          <cell r="T176">
            <v>3</v>
          </cell>
          <cell r="U176" t="str">
            <v>緑ヶ丘女子高校</v>
          </cell>
          <cell r="V176" t="str">
            <v>２ ３ ２ ０ ０ ６ ６</v>
          </cell>
          <cell r="W176" t="str">
            <v>横浜市南区六ッ川3-119-46</v>
          </cell>
          <cell r="X176" t="str">
            <v>045-720-3291</v>
          </cell>
          <cell r="Y176" t="str">
            <v>080-3589-3909</v>
          </cell>
          <cell r="AB176" t="str">
            <v>ー</v>
          </cell>
        </row>
        <row r="177">
          <cell r="B177">
            <v>173</v>
          </cell>
          <cell r="C177">
            <v>367</v>
          </cell>
          <cell r="D177" t="str">
            <v>継続</v>
          </cell>
          <cell r="E177" t="str">
            <v>女子３種</v>
          </cell>
          <cell r="H177">
            <v>915377908</v>
          </cell>
          <cell r="J177" t="str">
            <v>上　野　茉　鈴</v>
          </cell>
          <cell r="K177" t="str">
            <v>ウエノ　マリン</v>
          </cell>
          <cell r="L177" t="str">
            <v>女</v>
          </cell>
          <cell r="M177" t="str">
            <v>1998.12.10</v>
          </cell>
          <cell r="N177" t="str">
            <v>湘南白百合学園高等学校</v>
          </cell>
          <cell r="R177">
            <v>3</v>
          </cell>
          <cell r="V177" t="str">
            <v>２ ５ ２ ０ ８ １ ５</v>
          </cell>
          <cell r="W177" t="str">
            <v>藤沢市石川1-25-2-605</v>
          </cell>
          <cell r="X177" t="str">
            <v>0466-89-0517</v>
          </cell>
          <cell r="Y177" t="str">
            <v>080-6812-3350</v>
          </cell>
          <cell r="AB177" t="str">
            <v>ー</v>
          </cell>
        </row>
        <row r="178">
          <cell r="B178">
            <v>174</v>
          </cell>
          <cell r="C178">
            <v>368</v>
          </cell>
          <cell r="D178" t="str">
            <v>継続</v>
          </cell>
          <cell r="E178" t="str">
            <v>女子３種</v>
          </cell>
          <cell r="H178">
            <v>915376678</v>
          </cell>
          <cell r="J178" t="str">
            <v>林　田　純　奈</v>
          </cell>
          <cell r="K178" t="str">
            <v>ハヤシダ　ジュンナ</v>
          </cell>
          <cell r="L178" t="str">
            <v>女</v>
          </cell>
          <cell r="M178" t="str">
            <v>1998.11.23</v>
          </cell>
          <cell r="N178" t="str">
            <v>湘南白百合学園高等学校</v>
          </cell>
          <cell r="R178">
            <v>3</v>
          </cell>
          <cell r="V178" t="str">
            <v>２ ４ ４ ０ ８ ０ ６</v>
          </cell>
          <cell r="W178" t="str">
            <v>横浜市戸塚区上品濃16-1-B-1012</v>
          </cell>
          <cell r="X178" t="str">
            <v>045-822-6087</v>
          </cell>
          <cell r="Y178" t="str">
            <v>090-7289-8267</v>
          </cell>
          <cell r="AB178" t="str">
            <v>ー</v>
          </cell>
        </row>
        <row r="179">
          <cell r="B179">
            <v>175</v>
          </cell>
          <cell r="C179">
            <v>369</v>
          </cell>
          <cell r="D179" t="str">
            <v>継続</v>
          </cell>
          <cell r="E179" t="str">
            <v>女子３種</v>
          </cell>
          <cell r="H179">
            <v>915377216</v>
          </cell>
          <cell r="J179" t="str">
            <v>矢　部　優莉亜</v>
          </cell>
          <cell r="K179" t="str">
            <v>ヤベ　ユリア</v>
          </cell>
          <cell r="L179" t="str">
            <v>女</v>
          </cell>
          <cell r="M179" t="str">
            <v>1998.04.08</v>
          </cell>
          <cell r="N179" t="str">
            <v>湘南白百合学園高等学校</v>
          </cell>
          <cell r="R179">
            <v>3</v>
          </cell>
          <cell r="V179" t="str">
            <v>２ ５ １ ０ ０ ２ １</v>
          </cell>
          <cell r="W179" t="str">
            <v>藤沢市鵠沼神明2-9-13</v>
          </cell>
          <cell r="X179" t="str">
            <v>0466-28-8974</v>
          </cell>
          <cell r="Y179" t="str">
            <v>080-8730-9302</v>
          </cell>
          <cell r="AB179" t="str">
            <v>ー</v>
          </cell>
        </row>
        <row r="180">
          <cell r="B180">
            <v>176</v>
          </cell>
          <cell r="C180">
            <v>370</v>
          </cell>
          <cell r="D180" t="str">
            <v>継続</v>
          </cell>
          <cell r="E180" t="str">
            <v>女子３種</v>
          </cell>
          <cell r="H180">
            <v>907021202</v>
          </cell>
          <cell r="J180" t="str">
            <v>遠　入　弘　菜</v>
          </cell>
          <cell r="K180" t="str">
            <v>ｴﾝﾆｭｳ　ﾋﾛﾅ</v>
          </cell>
          <cell r="L180" t="str">
            <v>女</v>
          </cell>
          <cell r="M180" t="str">
            <v>1995.06.07</v>
          </cell>
          <cell r="N180" t="str">
            <v>白土新体操クラブ</v>
          </cell>
          <cell r="R180">
            <v>3</v>
          </cell>
          <cell r="S180">
            <v>3</v>
          </cell>
          <cell r="T180">
            <v>3</v>
          </cell>
          <cell r="U180" t="str">
            <v>専修大学</v>
          </cell>
          <cell r="V180" t="str">
            <v>２ ２ ４ ０ ０ ２ １</v>
          </cell>
          <cell r="W180" t="str">
            <v>横浜市都筑区北山田5-6-1-808</v>
          </cell>
          <cell r="X180" t="str">
            <v>045-593-8283</v>
          </cell>
          <cell r="Y180" t="str">
            <v>090-5771-3438</v>
          </cell>
          <cell r="AB180" t="str">
            <v>北山田</v>
          </cell>
        </row>
        <row r="181">
          <cell r="B181">
            <v>177</v>
          </cell>
          <cell r="C181">
            <v>371</v>
          </cell>
          <cell r="D181" t="str">
            <v>継続</v>
          </cell>
          <cell r="E181" t="str">
            <v>女子３種</v>
          </cell>
          <cell r="H181">
            <v>909011111</v>
          </cell>
          <cell r="J181" t="str">
            <v>吉　元　けい子</v>
          </cell>
          <cell r="K181" t="str">
            <v>ヨシモト　ケイコ</v>
          </cell>
          <cell r="L181" t="str">
            <v>女</v>
          </cell>
          <cell r="M181" t="str">
            <v>1993.04.24</v>
          </cell>
          <cell r="N181" t="str">
            <v>なでしこＲＳＧ</v>
          </cell>
          <cell r="R181">
            <v>3</v>
          </cell>
          <cell r="S181">
            <v>3</v>
          </cell>
          <cell r="T181">
            <v>3</v>
          </cell>
          <cell r="U181" t="str">
            <v>日本女子体育大学</v>
          </cell>
          <cell r="V181" t="str">
            <v>２ ５ ９ １ ２ １ ９</v>
          </cell>
          <cell r="W181" t="str">
            <v>平塚市広川720-1-101</v>
          </cell>
          <cell r="Y181" t="str">
            <v>080-3240-1960</v>
          </cell>
          <cell r="Z181" t="str">
            <v>コウノ歯科</v>
          </cell>
          <cell r="AA181" t="str">
            <v>03-3966-8811</v>
          </cell>
          <cell r="AB181" t="str">
            <v>伊勢原</v>
          </cell>
        </row>
        <row r="182">
          <cell r="B182">
            <v>178</v>
          </cell>
          <cell r="C182">
            <v>372</v>
          </cell>
          <cell r="D182" t="str">
            <v>継続</v>
          </cell>
          <cell r="E182" t="str">
            <v>女子３種</v>
          </cell>
          <cell r="H182">
            <v>906010802</v>
          </cell>
          <cell r="J182" t="str">
            <v>荻　原　さつき</v>
          </cell>
          <cell r="K182" t="str">
            <v>オギワラ　サツキ</v>
          </cell>
          <cell r="L182" t="str">
            <v>女</v>
          </cell>
          <cell r="M182" t="str">
            <v>1995.05.25</v>
          </cell>
          <cell r="N182" t="str">
            <v>日本女子体育大学</v>
          </cell>
          <cell r="R182">
            <v>3</v>
          </cell>
          <cell r="S182">
            <v>3</v>
          </cell>
          <cell r="U182" t="str">
            <v>県立鶴見総合高校</v>
          </cell>
          <cell r="V182" t="str">
            <v>１ ５ ７ ０ ０ ６ １</v>
          </cell>
          <cell r="W182" t="str">
            <v>東京都世田谷区北烏山8-28-4-318</v>
          </cell>
        </row>
        <row r="183">
          <cell r="B183">
            <v>179</v>
          </cell>
          <cell r="C183">
            <v>373</v>
          </cell>
          <cell r="D183" t="str">
            <v>継続</v>
          </cell>
          <cell r="E183" t="str">
            <v>女子３種</v>
          </cell>
          <cell r="H183">
            <v>907021994</v>
          </cell>
          <cell r="J183" t="str">
            <v>紀　平　　萌</v>
          </cell>
          <cell r="K183" t="str">
            <v>キヒラ　モエ</v>
          </cell>
          <cell r="L183" t="str">
            <v>女</v>
          </cell>
          <cell r="M183" t="str">
            <v>1995.12.28</v>
          </cell>
          <cell r="N183" t="str">
            <v>日本女子体育大学</v>
          </cell>
          <cell r="R183">
            <v>3</v>
          </cell>
          <cell r="S183">
            <v>3</v>
          </cell>
          <cell r="V183" t="str">
            <v>１ ８ １ ０ ０ ０ ３</v>
          </cell>
          <cell r="W183" t="str">
            <v>東京都三鷹市北野1-1-25-203</v>
          </cell>
          <cell r="Y183" t="str">
            <v>080-6603-7157</v>
          </cell>
          <cell r="AB183" t="str">
            <v>ー</v>
          </cell>
        </row>
        <row r="184">
          <cell r="B184">
            <v>180</v>
          </cell>
          <cell r="C184">
            <v>381</v>
          </cell>
          <cell r="D184" t="str">
            <v>継続</v>
          </cell>
          <cell r="E184" t="str">
            <v>女子３種</v>
          </cell>
          <cell r="H184">
            <v>915411273</v>
          </cell>
          <cell r="J184" t="str">
            <v>伊　藤　典　子</v>
          </cell>
          <cell r="K184" t="str">
            <v>イトウ　ノリコ</v>
          </cell>
          <cell r="L184" t="str">
            <v>女</v>
          </cell>
          <cell r="M184" t="str">
            <v>1971.08.08</v>
          </cell>
          <cell r="N184" t="str">
            <v>秦野RGクラブ</v>
          </cell>
          <cell r="R184">
            <v>3</v>
          </cell>
          <cell r="S184">
            <v>3</v>
          </cell>
          <cell r="T184">
            <v>3</v>
          </cell>
          <cell r="U184" t="str">
            <v>花園大学</v>
          </cell>
          <cell r="V184" t="str">
            <v>２ ４ ３ ０ １ ２ ２</v>
          </cell>
          <cell r="W184" t="str">
            <v>厚木市森の里4-12-37</v>
          </cell>
          <cell r="X184" t="str">
            <v>0462-50-9006</v>
          </cell>
          <cell r="AB184" t="str">
            <v>ー</v>
          </cell>
        </row>
        <row r="185">
          <cell r="B185">
            <v>181</v>
          </cell>
          <cell r="C185">
            <v>382</v>
          </cell>
          <cell r="D185" t="str">
            <v>継続</v>
          </cell>
          <cell r="E185" t="str">
            <v>女子３種</v>
          </cell>
          <cell r="H185">
            <v>909029677</v>
          </cell>
          <cell r="J185" t="str">
            <v>高　橋　ひな乃</v>
          </cell>
          <cell r="K185" t="str">
            <v>タカハシ　ヒナノ</v>
          </cell>
          <cell r="L185" t="str">
            <v>女</v>
          </cell>
          <cell r="M185" t="str">
            <v>1996.10.06</v>
          </cell>
          <cell r="N185" t="str">
            <v>平塚新体操クラブ</v>
          </cell>
          <cell r="R185">
            <v>3</v>
          </cell>
          <cell r="S185">
            <v>3</v>
          </cell>
          <cell r="T185">
            <v>3</v>
          </cell>
          <cell r="U185" t="str">
            <v>茅ヶ崎高校</v>
          </cell>
          <cell r="V185" t="str">
            <v>２ ５ ４ ０ ８ ０ ６</v>
          </cell>
          <cell r="W185" t="str">
            <v>平塚市夕陽ヶ丘63-12-1405</v>
          </cell>
          <cell r="X185" t="str">
            <v>0463-21-7701</v>
          </cell>
          <cell r="Y185" t="str">
            <v>090-1120-1006</v>
          </cell>
          <cell r="Z185" t="str">
            <v>東海大学医療技術短期大学（学生）</v>
          </cell>
          <cell r="AB185" t="str">
            <v>平塚</v>
          </cell>
        </row>
        <row r="186">
          <cell r="B186">
            <v>182</v>
          </cell>
          <cell r="C186">
            <v>383</v>
          </cell>
          <cell r="D186" t="str">
            <v>継続</v>
          </cell>
          <cell r="E186" t="str">
            <v>女子３種</v>
          </cell>
          <cell r="H186">
            <v>905006983</v>
          </cell>
          <cell r="J186" t="str">
            <v>平　井　奈　菜</v>
          </cell>
          <cell r="K186" t="str">
            <v>ヒライ　ナナ</v>
          </cell>
          <cell r="L186" t="str">
            <v>女</v>
          </cell>
          <cell r="M186" t="str">
            <v>1994.04.26</v>
          </cell>
          <cell r="N186" t="str">
            <v>平塚新体操クラブ</v>
          </cell>
          <cell r="R186">
            <v>3</v>
          </cell>
          <cell r="S186">
            <v>3</v>
          </cell>
          <cell r="T186">
            <v>3</v>
          </cell>
          <cell r="U186" t="str">
            <v>東京都市大学</v>
          </cell>
          <cell r="V186" t="str">
            <v>９ ８ １ ３ １ １ ２</v>
          </cell>
          <cell r="W186" t="str">
            <v>仙台市泉区八乙女4-1-1-715</v>
          </cell>
          <cell r="Y186" t="str">
            <v>080-3750-7257</v>
          </cell>
          <cell r="Z186" t="str">
            <v>株式会社　フジタ</v>
          </cell>
          <cell r="AB186" t="str">
            <v>平塚</v>
          </cell>
        </row>
        <row r="187">
          <cell r="B187">
            <v>183</v>
          </cell>
          <cell r="C187">
            <v>384</v>
          </cell>
          <cell r="D187" t="str">
            <v>継続</v>
          </cell>
          <cell r="E187" t="str">
            <v>女子３種</v>
          </cell>
          <cell r="H187">
            <v>909030817</v>
          </cell>
          <cell r="J187" t="str">
            <v>平　田　鈴　奈</v>
          </cell>
          <cell r="K187" t="str">
            <v>ヒラタ　スズナ</v>
          </cell>
          <cell r="L187" t="str">
            <v>女</v>
          </cell>
          <cell r="M187" t="str">
            <v>1996.11.28</v>
          </cell>
          <cell r="N187" t="str">
            <v>※　神奈川県体操協会</v>
          </cell>
          <cell r="R187">
            <v>3</v>
          </cell>
          <cell r="S187">
            <v>3</v>
          </cell>
          <cell r="T187">
            <v>3</v>
          </cell>
          <cell r="U187" t="str">
            <v>森村学園</v>
          </cell>
          <cell r="V187" t="str">
            <v>２ ２ ５ ０ ０ １ ４</v>
          </cell>
          <cell r="W187" t="str">
            <v>横浜市青葉区荏子田西2-16-11</v>
          </cell>
          <cell r="X187" t="str">
            <v>045-350-8124</v>
          </cell>
          <cell r="Y187" t="str">
            <v>080-6596-1366</v>
          </cell>
          <cell r="Z187" t="str">
            <v>早稲田大学（学生）</v>
          </cell>
          <cell r="AB187" t="str">
            <v>江田</v>
          </cell>
        </row>
        <row r="188">
          <cell r="B188">
            <v>184</v>
          </cell>
          <cell r="C188">
            <v>385</v>
          </cell>
          <cell r="D188" t="str">
            <v>継続</v>
          </cell>
          <cell r="E188" t="str">
            <v>女子３種</v>
          </cell>
          <cell r="H188">
            <v>915370792</v>
          </cell>
          <cell r="J188" t="str">
            <v>船　津　　楓</v>
          </cell>
          <cell r="K188" t="str">
            <v>フナツ　カエデ</v>
          </cell>
          <cell r="L188" t="str">
            <v>女</v>
          </cell>
          <cell r="N188" t="str">
            <v>※　神奈川県体操協会</v>
          </cell>
          <cell r="R188">
            <v>3</v>
          </cell>
          <cell r="S188">
            <v>3</v>
          </cell>
          <cell r="T188">
            <v>3</v>
          </cell>
          <cell r="U188" t="str">
            <v>光明学園相模原高校</v>
          </cell>
          <cell r="V188" t="str">
            <v>２ ２ ４ ０ ０ ０ ７</v>
          </cell>
          <cell r="W188" t="str">
            <v>横浜市都築区荏田南4-1-11-101</v>
          </cell>
          <cell r="Y188" t="str">
            <v>090-1052-4983</v>
          </cell>
          <cell r="AB188" t="str">
            <v>ー</v>
          </cell>
        </row>
        <row r="189">
          <cell r="B189">
            <v>185</v>
          </cell>
          <cell r="C189">
            <v>386</v>
          </cell>
          <cell r="D189" t="str">
            <v>継続</v>
          </cell>
          <cell r="E189" t="str">
            <v>女子３種</v>
          </cell>
          <cell r="H189">
            <v>915391076</v>
          </cell>
          <cell r="J189" t="str">
            <v>横　山　苑　美</v>
          </cell>
          <cell r="K189" t="str">
            <v>ヨコヤマ　ソノミ</v>
          </cell>
          <cell r="L189" t="str">
            <v>女</v>
          </cell>
          <cell r="M189" t="str">
            <v>1991.06.12</v>
          </cell>
          <cell r="N189" t="str">
            <v>早稲田大学院</v>
          </cell>
          <cell r="R189">
            <v>3</v>
          </cell>
          <cell r="S189">
            <v>3</v>
          </cell>
          <cell r="U189" t="str">
            <v>早稲田大学</v>
          </cell>
          <cell r="V189" t="str">
            <v>２ １ ４ ０ ０ ０ ４</v>
          </cell>
          <cell r="W189" t="str">
            <v>川崎市多摩区菅馬場1-8-18-8-305</v>
          </cell>
          <cell r="Y189" t="str">
            <v>080-4126-3612</v>
          </cell>
          <cell r="AB189" t="str">
            <v>ー</v>
          </cell>
        </row>
        <row r="190">
          <cell r="B190">
            <v>186</v>
          </cell>
          <cell r="C190">
            <v>387</v>
          </cell>
          <cell r="D190" t="str">
            <v>継続</v>
          </cell>
          <cell r="E190" t="str">
            <v>女子３種</v>
          </cell>
          <cell r="J190" t="str">
            <v>山　内　理恵子</v>
          </cell>
          <cell r="K190" t="str">
            <v>ヤマウチ　リエコ</v>
          </cell>
          <cell r="L190" t="str">
            <v>女</v>
          </cell>
          <cell r="R190">
            <v>3</v>
          </cell>
          <cell r="V190" t="str">
            <v>１ ８ ３ ０ ０ １ １</v>
          </cell>
          <cell r="W190" t="str">
            <v>東京都府中市白糸台4-13-1-205</v>
          </cell>
          <cell r="Y190" t="str">
            <v>090-5760-2726</v>
          </cell>
          <cell r="AB190" t="str">
            <v>ー</v>
          </cell>
        </row>
        <row r="191">
          <cell r="B191">
            <v>187</v>
          </cell>
          <cell r="C191">
            <v>388</v>
          </cell>
          <cell r="D191" t="str">
            <v>継続</v>
          </cell>
          <cell r="E191" t="str">
            <v>女子３種</v>
          </cell>
          <cell r="H191">
            <v>909037249</v>
          </cell>
          <cell r="J191" t="str">
            <v>小宮山　佳　那</v>
          </cell>
          <cell r="K191" t="str">
            <v>コミヤマ　カナ</v>
          </cell>
          <cell r="L191" t="str">
            <v>女</v>
          </cell>
          <cell r="M191" t="str">
            <v>1998.02.20</v>
          </cell>
          <cell r="N191" t="str">
            <v>ＡＮＥＬＡ</v>
          </cell>
          <cell r="S191">
            <v>3</v>
          </cell>
          <cell r="T191">
            <v>3</v>
          </cell>
          <cell r="U191" t="str">
            <v>県立住吉高等学校</v>
          </cell>
          <cell r="V191" t="str">
            <v>２ １ １ ０ ０ ４ １</v>
          </cell>
          <cell r="W191" t="str">
            <v>川崎市中原区下小田中3-11-8-1</v>
          </cell>
          <cell r="X191" t="str">
            <v>044-755-2987</v>
          </cell>
          <cell r="Y191" t="str">
            <v>090-2251-0584</v>
          </cell>
          <cell r="Z191" t="str">
            <v>立正大学（学生）</v>
          </cell>
          <cell r="AB191" t="str">
            <v>武蔵中原</v>
          </cell>
        </row>
        <row r="192">
          <cell r="B192">
            <v>188</v>
          </cell>
          <cell r="C192">
            <v>389</v>
          </cell>
          <cell r="D192" t="str">
            <v>継続</v>
          </cell>
          <cell r="E192" t="str">
            <v>女子３種</v>
          </cell>
          <cell r="H192">
            <v>905006999</v>
          </cell>
          <cell r="J192" t="str">
            <v>岩田　百香</v>
          </cell>
          <cell r="K192" t="str">
            <v>イワタ　モモカ</v>
          </cell>
          <cell r="L192" t="str">
            <v>女</v>
          </cell>
          <cell r="N192" t="str">
            <v>赤木新体操チーム</v>
          </cell>
          <cell r="S192">
            <v>3</v>
          </cell>
          <cell r="T192">
            <v>3</v>
          </cell>
          <cell r="U192" t="str">
            <v>藤村女子高等学校</v>
          </cell>
          <cell r="V192" t="str">
            <v xml:space="preserve">２ ４ ０ ０ ０ ０ ３ </v>
          </cell>
          <cell r="W192" t="str">
            <v>横浜市保土ヶ谷区天王町1-2-11-901</v>
          </cell>
          <cell r="X192" t="str">
            <v>045-312-9613</v>
          </cell>
          <cell r="Y192" t="str">
            <v>090-8431-3830</v>
          </cell>
          <cell r="AB192" t="str">
            <v>ー</v>
          </cell>
        </row>
        <row r="193">
          <cell r="B193">
            <v>189</v>
          </cell>
          <cell r="C193">
            <v>390</v>
          </cell>
          <cell r="D193" t="str">
            <v>継続</v>
          </cell>
          <cell r="E193" t="str">
            <v>女子３種</v>
          </cell>
          <cell r="H193">
            <v>906001713</v>
          </cell>
          <cell r="J193" t="str">
            <v>岸　牧子</v>
          </cell>
          <cell r="K193" t="str">
            <v>キシ　マキコ</v>
          </cell>
          <cell r="L193" t="str">
            <v>女</v>
          </cell>
          <cell r="M193" t="str">
            <v>1979.06.12</v>
          </cell>
          <cell r="N193" t="str">
            <v>横浜市立あかね台中学校</v>
          </cell>
          <cell r="S193">
            <v>3</v>
          </cell>
          <cell r="U193" t="str">
            <v>法政大学</v>
          </cell>
          <cell r="V193" t="str">
            <v>２ ２ ４ ０ ０ ３ ３</v>
          </cell>
          <cell r="W193" t="str">
            <v>横浜市都筑区茅ヶ崎東5-1-26</v>
          </cell>
          <cell r="X193" t="str">
            <v>045-507-3902</v>
          </cell>
          <cell r="Y193" t="str">
            <v>090-6499-9546</v>
          </cell>
          <cell r="Z193" t="str">
            <v>横浜市立あかね台中学校</v>
          </cell>
          <cell r="AA193" t="str">
            <v>045-985-5010</v>
          </cell>
          <cell r="AB193" t="str">
            <v>センター南</v>
          </cell>
        </row>
        <row r="194">
          <cell r="B194">
            <v>190</v>
          </cell>
          <cell r="C194">
            <v>391</v>
          </cell>
          <cell r="D194" t="str">
            <v>継続</v>
          </cell>
          <cell r="E194" t="str">
            <v>女子３種</v>
          </cell>
          <cell r="J194" t="str">
            <v>北川　望絵</v>
          </cell>
          <cell r="K194" t="str">
            <v>キタガワ　モエ</v>
          </cell>
          <cell r="L194" t="str">
            <v>女</v>
          </cell>
          <cell r="M194" t="str">
            <v>1994.01.03</v>
          </cell>
          <cell r="N194" t="str">
            <v>赤木新体操チーム</v>
          </cell>
          <cell r="S194">
            <v>3</v>
          </cell>
          <cell r="X194" t="str">
            <v>0427-65-0393</v>
          </cell>
          <cell r="AB194" t="str">
            <v>ー</v>
          </cell>
        </row>
        <row r="195">
          <cell r="B195">
            <v>191</v>
          </cell>
          <cell r="C195">
            <v>392</v>
          </cell>
          <cell r="D195" t="str">
            <v>継続</v>
          </cell>
          <cell r="E195" t="str">
            <v>女子３種</v>
          </cell>
          <cell r="H195">
            <v>910020155</v>
          </cell>
          <cell r="J195" t="str">
            <v>古賀　愛彩</v>
          </cell>
          <cell r="K195" t="str">
            <v>コガ　マナカ</v>
          </cell>
          <cell r="L195" t="str">
            <v>女</v>
          </cell>
          <cell r="M195" t="str">
            <v>2000.03.01</v>
          </cell>
          <cell r="N195" t="str">
            <v>東台新体操クラブ</v>
          </cell>
          <cell r="S195">
            <v>3</v>
          </cell>
          <cell r="V195" t="str">
            <v>２ ４ ５ ０ ０ ５ １</v>
          </cell>
          <cell r="W195" t="str">
            <v>横浜市戸塚区名瀬町792-2-404</v>
          </cell>
          <cell r="X195" t="str">
            <v>045-813-7693</v>
          </cell>
          <cell r="Y195" t="str">
            <v>080-5958-7187</v>
          </cell>
          <cell r="AB195" t="str">
            <v>妙法寺</v>
          </cell>
        </row>
        <row r="196">
          <cell r="B196">
            <v>192</v>
          </cell>
          <cell r="C196">
            <v>393</v>
          </cell>
          <cell r="D196" t="str">
            <v>継続</v>
          </cell>
          <cell r="E196" t="str">
            <v>女子３種</v>
          </cell>
          <cell r="H196">
            <v>909033272</v>
          </cell>
          <cell r="J196" t="str">
            <v>佐藤　菜月</v>
          </cell>
          <cell r="K196" t="str">
            <v>サトウ　ナツキ</v>
          </cell>
          <cell r="L196" t="str">
            <v>女</v>
          </cell>
          <cell r="M196" t="str">
            <v>1997.04.16</v>
          </cell>
          <cell r="N196" t="str">
            <v>平塚新体操クラブ</v>
          </cell>
          <cell r="S196">
            <v>3</v>
          </cell>
          <cell r="U196" t="str">
            <v>緑ヶ丘女子高校</v>
          </cell>
          <cell r="V196" t="str">
            <v>２ ５ ４ ０ ８ ２ ２</v>
          </cell>
          <cell r="W196" t="str">
            <v>平塚市菫平16-22</v>
          </cell>
          <cell r="X196" t="str">
            <v>0463-32-9515</v>
          </cell>
          <cell r="Y196" t="str">
            <v>090-6653-9150</v>
          </cell>
          <cell r="Z196" t="str">
            <v>桜美林大学（学生）</v>
          </cell>
          <cell r="AA196" t="str">
            <v>0427-97-1583</v>
          </cell>
          <cell r="AB196" t="str">
            <v>ー</v>
          </cell>
        </row>
        <row r="197">
          <cell r="B197">
            <v>193</v>
          </cell>
          <cell r="C197">
            <v>394</v>
          </cell>
          <cell r="D197" t="str">
            <v>継続</v>
          </cell>
          <cell r="E197" t="str">
            <v>女子３種</v>
          </cell>
          <cell r="J197" t="str">
            <v>杉浦　花穂</v>
          </cell>
          <cell r="K197" t="str">
            <v>スギウラ　カホ</v>
          </cell>
          <cell r="L197" t="str">
            <v>女</v>
          </cell>
          <cell r="M197" t="str">
            <v>1998.10.25</v>
          </cell>
          <cell r="S197">
            <v>3</v>
          </cell>
          <cell r="Y197" t="str">
            <v>080-1354-4840</v>
          </cell>
          <cell r="AB197" t="str">
            <v>ー</v>
          </cell>
        </row>
        <row r="198">
          <cell r="B198">
            <v>194</v>
          </cell>
          <cell r="C198">
            <v>395</v>
          </cell>
          <cell r="D198" t="str">
            <v>継続</v>
          </cell>
          <cell r="E198" t="str">
            <v>女子３種</v>
          </cell>
          <cell r="H198">
            <v>910020395</v>
          </cell>
          <cell r="J198" t="str">
            <v>松尾　咲良</v>
          </cell>
          <cell r="K198" t="str">
            <v>マツオ　サクラ</v>
          </cell>
          <cell r="L198" t="str">
            <v>女</v>
          </cell>
          <cell r="M198" t="str">
            <v>1998.03.22</v>
          </cell>
          <cell r="N198" t="str">
            <v>ソレイユ</v>
          </cell>
          <cell r="S198">
            <v>3</v>
          </cell>
          <cell r="T198">
            <v>3</v>
          </cell>
          <cell r="U198" t="str">
            <v>光明学園相模原高等学校</v>
          </cell>
          <cell r="V198" t="str">
            <v>２ １ ５ ０ ０ ２ ７</v>
          </cell>
          <cell r="W198" t="str">
            <v>川崎市麻生区岡上744-1-C 102</v>
          </cell>
          <cell r="X198" t="str">
            <v>044-987-4684</v>
          </cell>
          <cell r="Y198" t="str">
            <v>090-8926-2292</v>
          </cell>
          <cell r="Z198" t="str">
            <v>帝京大学（学生）</v>
          </cell>
          <cell r="AB198" t="str">
            <v>鶴川</v>
          </cell>
        </row>
        <row r="199">
          <cell r="B199">
            <v>195</v>
          </cell>
          <cell r="C199">
            <v>396</v>
          </cell>
          <cell r="D199" t="str">
            <v>継続</v>
          </cell>
          <cell r="E199" t="str">
            <v>女子３種</v>
          </cell>
          <cell r="H199">
            <v>910021967</v>
          </cell>
          <cell r="J199" t="str">
            <v>矢島　未和</v>
          </cell>
          <cell r="K199" t="str">
            <v>ヤジマ　ミワ</v>
          </cell>
          <cell r="L199" t="str">
            <v>女</v>
          </cell>
          <cell r="M199" t="str">
            <v>1997.10.13</v>
          </cell>
          <cell r="N199" t="str">
            <v>森村学園高等部</v>
          </cell>
          <cell r="S199">
            <v>3</v>
          </cell>
          <cell r="T199">
            <v>3</v>
          </cell>
          <cell r="U199" t="str">
            <v>森村学園高等部</v>
          </cell>
          <cell r="V199" t="str">
            <v>２ ４ ５ ０ ０ ０ ３</v>
          </cell>
          <cell r="W199" t="str">
            <v>横浜市泉区岡津町１０１－５</v>
          </cell>
          <cell r="X199" t="str">
            <v>045-392-9166</v>
          </cell>
          <cell r="Y199" t="str">
            <v>080-7709-8065</v>
          </cell>
          <cell r="Z199" t="str">
            <v>中央大学（学生）</v>
          </cell>
          <cell r="AB199" t="str">
            <v>下岡津</v>
          </cell>
        </row>
        <row r="200">
          <cell r="B200">
            <v>196</v>
          </cell>
          <cell r="C200">
            <v>397</v>
          </cell>
          <cell r="D200" t="str">
            <v>継続</v>
          </cell>
          <cell r="E200" t="str">
            <v>女子３種</v>
          </cell>
          <cell r="H200">
            <v>907025003</v>
          </cell>
          <cell r="J200" t="str">
            <v>吉岡　汐里</v>
          </cell>
          <cell r="K200" t="str">
            <v>ヨイオカ　シオリ</v>
          </cell>
          <cell r="L200" t="str">
            <v>女</v>
          </cell>
          <cell r="M200" t="str">
            <v>1997.04.21</v>
          </cell>
          <cell r="N200" t="str">
            <v>県立神奈川総合高等学校</v>
          </cell>
          <cell r="S200">
            <v>3</v>
          </cell>
          <cell r="U200" t="str">
            <v>県立神奈川総合高等学校</v>
          </cell>
          <cell r="V200" t="str">
            <v>２ ４ １ ０ ０ ０ ４</v>
          </cell>
          <cell r="W200" t="str">
            <v>横浜市旭区中白根4-1-2-235</v>
          </cell>
          <cell r="X200" t="str">
            <v>045-955-1291</v>
          </cell>
          <cell r="Y200" t="str">
            <v>080-2388-9816</v>
          </cell>
          <cell r="Z200" t="str">
            <v>立教大学(学生）</v>
          </cell>
          <cell r="AB200" t="str">
            <v>鴨居</v>
          </cell>
        </row>
        <row r="201">
          <cell r="B201">
            <v>197</v>
          </cell>
          <cell r="C201">
            <v>398</v>
          </cell>
          <cell r="D201" t="str">
            <v>新規</v>
          </cell>
          <cell r="E201" t="str">
            <v>女子３種</v>
          </cell>
          <cell r="H201">
            <v>911132169</v>
          </cell>
          <cell r="J201" t="str">
            <v>古　畑　ほのか</v>
          </cell>
          <cell r="K201" t="str">
            <v>フルハタ　ホノカ</v>
          </cell>
          <cell r="L201" t="str">
            <v>女</v>
          </cell>
          <cell r="M201" t="str">
            <v>19970.9.18</v>
          </cell>
          <cell r="N201" t="str">
            <v>いずみ野新体操クラブ</v>
          </cell>
          <cell r="T201">
            <v>3</v>
          </cell>
          <cell r="U201" t="str">
            <v>松陽高等学校</v>
          </cell>
          <cell r="V201" t="str">
            <v>２ ４ ５ ０ ０ １ ６</v>
          </cell>
          <cell r="W201" t="str">
            <v>横浜市泉区和泉町6206-1-303</v>
          </cell>
          <cell r="X201" t="str">
            <v>045-805-1629</v>
          </cell>
          <cell r="Y201" t="str">
            <v>080-5028-0918</v>
          </cell>
          <cell r="Z201" t="str">
            <v>日本女子体育大学（学生）</v>
          </cell>
          <cell r="AA201" t="str">
            <v>03-3300-2256</v>
          </cell>
          <cell r="AB201" t="str">
            <v>いずみ野</v>
          </cell>
        </row>
        <row r="202">
          <cell r="B202">
            <v>198</v>
          </cell>
          <cell r="C202">
            <v>399</v>
          </cell>
          <cell r="D202" t="str">
            <v>新規</v>
          </cell>
          <cell r="E202" t="str">
            <v>女子３種</v>
          </cell>
          <cell r="H202">
            <v>911132146</v>
          </cell>
          <cell r="J202" t="str">
            <v>外　川　瑞　希</v>
          </cell>
          <cell r="K202" t="str">
            <v>トガワ　ミズキ</v>
          </cell>
          <cell r="L202" t="str">
            <v>女</v>
          </cell>
          <cell r="M202" t="str">
            <v>1997.07.02</v>
          </cell>
          <cell r="N202" t="str">
            <v>いずみ野新体操クラブ</v>
          </cell>
          <cell r="T202">
            <v>3</v>
          </cell>
          <cell r="V202" t="str">
            <v>２ ４ ６ ０ ０ ２ ６</v>
          </cell>
          <cell r="W202" t="str">
            <v>横浜市瀬谷区阿久和南3-5-5</v>
          </cell>
          <cell r="AB202" t="str">
            <v>いずみ野</v>
          </cell>
        </row>
        <row r="203">
          <cell r="B203">
            <v>199</v>
          </cell>
          <cell r="C203">
            <v>400</v>
          </cell>
          <cell r="D203" t="str">
            <v>新規</v>
          </cell>
          <cell r="E203" t="str">
            <v>女子３種</v>
          </cell>
          <cell r="H203">
            <v>914295468</v>
          </cell>
          <cell r="J203" t="str">
            <v>大　塚　桃　花</v>
          </cell>
          <cell r="K203" t="str">
            <v>オオツカ　モモカ</v>
          </cell>
          <cell r="L203" t="str">
            <v>女</v>
          </cell>
          <cell r="M203" t="str">
            <v>1999.11.21</v>
          </cell>
          <cell r="N203" t="str">
            <v>光明学園相模原高等学校</v>
          </cell>
          <cell r="T203">
            <v>3</v>
          </cell>
          <cell r="V203" t="str">
            <v>２ ５ ３ ０ ０ ８ ４</v>
          </cell>
          <cell r="W203" t="str">
            <v>茅ケ崎市円蔵2592-13</v>
          </cell>
          <cell r="Z203" t="str">
            <v>光明学園相模原高等学校（学生）</v>
          </cell>
          <cell r="AB203" t="str">
            <v>香川</v>
          </cell>
        </row>
        <row r="204">
          <cell r="B204">
            <v>200</v>
          </cell>
          <cell r="C204">
            <v>401</v>
          </cell>
          <cell r="D204" t="str">
            <v>新規</v>
          </cell>
          <cell r="E204" t="str">
            <v>女子３種</v>
          </cell>
          <cell r="H204">
            <v>914299040</v>
          </cell>
          <cell r="J204" t="str">
            <v>峯　松　も　も</v>
          </cell>
          <cell r="K204" t="str">
            <v>ミネマツ　モモ</v>
          </cell>
          <cell r="L204" t="str">
            <v>女</v>
          </cell>
          <cell r="M204" t="str">
            <v>1999.07.05</v>
          </cell>
          <cell r="N204" t="str">
            <v>光明学園相模原高等学校</v>
          </cell>
          <cell r="T204">
            <v>3</v>
          </cell>
          <cell r="V204" t="str">
            <v>１ ９ ４ ０ ０ ３ ６</v>
          </cell>
          <cell r="W204" t="str">
            <v>東京都町田市木曽東4-28-5</v>
          </cell>
          <cell r="X204" t="str">
            <v>042-793-4664</v>
          </cell>
          <cell r="Y204" t="str">
            <v>080-2069-6640</v>
          </cell>
        </row>
        <row r="205">
          <cell r="B205">
            <v>201</v>
          </cell>
          <cell r="C205">
            <v>402</v>
          </cell>
          <cell r="D205" t="str">
            <v>新規</v>
          </cell>
          <cell r="E205" t="str">
            <v>女子３種</v>
          </cell>
          <cell r="H205">
            <v>915363755</v>
          </cell>
          <cell r="J205" t="str">
            <v>檜　山　祐萌乃</v>
          </cell>
          <cell r="K205" t="str">
            <v>ヒヤマ　ユメノ</v>
          </cell>
          <cell r="L205" t="str">
            <v>女</v>
          </cell>
          <cell r="M205" t="str">
            <v>1999.07.27</v>
          </cell>
          <cell r="N205" t="str">
            <v>光明学園相模原高等学校</v>
          </cell>
          <cell r="T205">
            <v>3</v>
          </cell>
          <cell r="V205" t="str">
            <v>２ ４ ２ ０ ０ ０ ２</v>
          </cell>
          <cell r="W205" t="str">
            <v>大和市つきみ野1-15-36-106</v>
          </cell>
          <cell r="X205" t="str">
            <v>046-273-2200</v>
          </cell>
          <cell r="AB205" t="str">
            <v>つきみ野</v>
          </cell>
        </row>
        <row r="206">
          <cell r="B206">
            <v>202</v>
          </cell>
          <cell r="C206">
            <v>403</v>
          </cell>
          <cell r="D206" t="str">
            <v>新規</v>
          </cell>
          <cell r="E206" t="str">
            <v>女子３種</v>
          </cell>
          <cell r="H206">
            <v>911132651</v>
          </cell>
          <cell r="J206" t="str">
            <v>檜　山　恭佑羽</v>
          </cell>
          <cell r="K206" t="str">
            <v>ヒヤマ　キョウネ</v>
          </cell>
          <cell r="L206" t="str">
            <v>女</v>
          </cell>
          <cell r="M206" t="str">
            <v>1999.07.27</v>
          </cell>
          <cell r="N206" t="str">
            <v>光明学園相模原高等学校</v>
          </cell>
          <cell r="T206">
            <v>3</v>
          </cell>
          <cell r="V206" t="str">
            <v>２ ４ ２ ０ ０ ０ ２</v>
          </cell>
          <cell r="W206" t="str">
            <v>大和市つきみ野1-15-36-106</v>
          </cell>
          <cell r="X206" t="str">
            <v>046-273-2200</v>
          </cell>
          <cell r="Y206" t="str">
            <v>090-2461-6979</v>
          </cell>
          <cell r="AB206" t="str">
            <v>つきみ野</v>
          </cell>
        </row>
        <row r="207">
          <cell r="B207">
            <v>203</v>
          </cell>
          <cell r="C207">
            <v>404</v>
          </cell>
          <cell r="D207" t="str">
            <v>新規</v>
          </cell>
          <cell r="E207" t="str">
            <v>女子３種</v>
          </cell>
          <cell r="J207" t="str">
            <v>小　嶋　智　夏</v>
          </cell>
          <cell r="L207" t="str">
            <v>女</v>
          </cell>
          <cell r="M207" t="str">
            <v>1995.08.18</v>
          </cell>
          <cell r="V207" t="str">
            <v>２ ３ ８ ０ ０ ０ ６</v>
          </cell>
          <cell r="W207" t="str">
            <v>横須賀市日の出町3-7AXIAII206</v>
          </cell>
        </row>
        <row r="208">
          <cell r="B208">
            <v>204</v>
          </cell>
          <cell r="C208">
            <v>405</v>
          </cell>
          <cell r="D208" t="str">
            <v>新規</v>
          </cell>
          <cell r="E208" t="str">
            <v>女子３種</v>
          </cell>
          <cell r="H208">
            <v>911093294</v>
          </cell>
          <cell r="J208" t="str">
            <v>内　田　千　波</v>
          </cell>
          <cell r="K208" t="str">
            <v>ウチダ　チナミ</v>
          </cell>
          <cell r="L208" t="str">
            <v>女</v>
          </cell>
          <cell r="M208" t="str">
            <v>1999.06.09</v>
          </cell>
          <cell r="N208" t="str">
            <v xml:space="preserve">CLUB SILVA </v>
          </cell>
          <cell r="T208">
            <v>3</v>
          </cell>
          <cell r="U208" t="str">
            <v>県立川崎北高校（学生）</v>
          </cell>
          <cell r="V208" t="str">
            <v>２ ２ ４ ０ ０ ２ ３</v>
          </cell>
          <cell r="W208" t="str">
            <v>横浜市都築区東山田1-23-19</v>
          </cell>
          <cell r="Y208" t="str">
            <v>080-2377-9697</v>
          </cell>
          <cell r="Z208" t="str">
            <v>県立川崎北高校（学生）</v>
          </cell>
          <cell r="AB208" t="str">
            <v>北山田</v>
          </cell>
        </row>
        <row r="209">
          <cell r="B209">
            <v>205</v>
          </cell>
          <cell r="C209">
            <v>406</v>
          </cell>
          <cell r="D209" t="str">
            <v>新規</v>
          </cell>
          <cell r="E209" t="str">
            <v>女子３種</v>
          </cell>
          <cell r="H209">
            <v>914313668</v>
          </cell>
          <cell r="J209" t="str">
            <v>百　済　侑　希</v>
          </cell>
          <cell r="K209" t="str">
            <v>クダラ　ユウキ</v>
          </cell>
          <cell r="L209" t="str">
            <v>女</v>
          </cell>
          <cell r="M209" t="str">
            <v>2001.01.12</v>
          </cell>
          <cell r="N209" t="str">
            <v>※　神奈川県体操協会</v>
          </cell>
          <cell r="T209">
            <v>3</v>
          </cell>
          <cell r="V209" t="str">
            <v>２ ２ ４ ０ ０ ２ １</v>
          </cell>
          <cell r="W209" t="str">
            <v>横浜市都築区北山田7-4-3-903</v>
          </cell>
          <cell r="Z209" t="str">
            <v>相模女子大学高等部（学生）</v>
          </cell>
          <cell r="AB209" t="str">
            <v>北山田</v>
          </cell>
        </row>
        <row r="210">
          <cell r="B210">
            <v>206</v>
          </cell>
          <cell r="C210">
            <v>407</v>
          </cell>
          <cell r="D210" t="str">
            <v>新規</v>
          </cell>
          <cell r="E210" t="str">
            <v>女子３種</v>
          </cell>
          <cell r="J210" t="str">
            <v>吉　岡　千　紘</v>
          </cell>
          <cell r="L210" t="str">
            <v>女</v>
          </cell>
          <cell r="M210" t="str">
            <v>1999.12.15</v>
          </cell>
          <cell r="V210" t="str">
            <v>２ ４ １ ０ ０ ０ ４</v>
          </cell>
          <cell r="W210" t="str">
            <v>横浜市旭区中白根4-1-2-235</v>
          </cell>
        </row>
        <row r="211">
          <cell r="B211">
            <v>207</v>
          </cell>
          <cell r="C211">
            <v>408</v>
          </cell>
          <cell r="D211" t="str">
            <v>新規</v>
          </cell>
          <cell r="E211" t="str">
            <v>女子３種</v>
          </cell>
          <cell r="H211">
            <v>915384425</v>
          </cell>
          <cell r="J211" t="str">
            <v>髙　木　　　瞳</v>
          </cell>
          <cell r="K211" t="str">
            <v>タカギ　ヒトミ</v>
          </cell>
          <cell r="L211" t="str">
            <v>女</v>
          </cell>
          <cell r="M211" t="str">
            <v>2000.10.16</v>
          </cell>
          <cell r="N211" t="str">
            <v>東台新体操クラブ</v>
          </cell>
          <cell r="T211">
            <v>3</v>
          </cell>
          <cell r="V211" t="str">
            <v>２ ３ ３ ０ ０ ０ ３</v>
          </cell>
          <cell r="W211" t="str">
            <v>横浜市港南区港南2-10-21</v>
          </cell>
          <cell r="Z211" t="str">
            <v>県立横浜立野高等学校（学生）</v>
          </cell>
          <cell r="AB211" t="str">
            <v>港南中央</v>
          </cell>
        </row>
        <row r="212">
          <cell r="B212">
            <v>208</v>
          </cell>
          <cell r="C212">
            <v>409</v>
          </cell>
          <cell r="D212" t="str">
            <v>新規</v>
          </cell>
          <cell r="E212" t="str">
            <v>女子３種</v>
          </cell>
          <cell r="J212" t="str">
            <v>竹　淵　　　舞</v>
          </cell>
          <cell r="L212" t="str">
            <v>女</v>
          </cell>
          <cell r="M212" t="str">
            <v>2000.10.30</v>
          </cell>
          <cell r="V212" t="str">
            <v>２ ４ ５ ０ ０ ５ ３</v>
          </cell>
          <cell r="W212" t="str">
            <v>横浜市戸塚区上矢部町440-1-141　　　　　</v>
          </cell>
        </row>
        <row r="213">
          <cell r="B213">
            <v>209</v>
          </cell>
          <cell r="C213">
            <v>410</v>
          </cell>
          <cell r="D213" t="str">
            <v>新規</v>
          </cell>
          <cell r="E213" t="str">
            <v>女子３種</v>
          </cell>
          <cell r="H213">
            <v>910032381</v>
          </cell>
          <cell r="J213" t="str">
            <v>浅　利　彩　夏</v>
          </cell>
          <cell r="K213" t="str">
            <v>アサリ　アヤカ</v>
          </cell>
          <cell r="L213" t="str">
            <v>女</v>
          </cell>
          <cell r="M213" t="str">
            <v>2000.08.17</v>
          </cell>
          <cell r="N213" t="str">
            <v>※　神奈川県体操協会</v>
          </cell>
          <cell r="T213">
            <v>3</v>
          </cell>
          <cell r="V213" t="str">
            <v>２ ５ ２ ０ ８ ０ ４</v>
          </cell>
          <cell r="W213" t="str">
            <v>藤沢市湘南台1-1-1-Ｍ906　　　　　　　　　　　</v>
          </cell>
          <cell r="Y213" t="str">
            <v>080-6058-4843</v>
          </cell>
          <cell r="Z213" t="str">
            <v>県立鎌倉高等学校（学生）</v>
          </cell>
          <cell r="AB213" t="str">
            <v>湘南台</v>
          </cell>
        </row>
        <row r="214">
          <cell r="B214">
            <v>210</v>
          </cell>
          <cell r="C214">
            <v>411</v>
          </cell>
          <cell r="D214" t="str">
            <v>新規</v>
          </cell>
          <cell r="E214" t="str">
            <v>女子３種</v>
          </cell>
          <cell r="H214">
            <v>912184595</v>
          </cell>
          <cell r="J214" t="str">
            <v>長谷川　　　遥</v>
          </cell>
          <cell r="K214" t="str">
            <v>ハセガワ　ハルカ</v>
          </cell>
          <cell r="L214" t="str">
            <v>女</v>
          </cell>
          <cell r="M214" t="str">
            <v>1999.09.18</v>
          </cell>
          <cell r="N214" t="str">
            <v>※　神奈川県体操協会</v>
          </cell>
          <cell r="T214">
            <v>3</v>
          </cell>
          <cell r="V214" t="str">
            <v>２ ５ ２ ０ ３ ３ ６</v>
          </cell>
          <cell r="W214" t="str">
            <v>相模原市南区当麻763-1</v>
          </cell>
          <cell r="X214" t="str">
            <v>042-778-1032</v>
          </cell>
          <cell r="Y214" t="str">
            <v>080-8035-6733</v>
          </cell>
          <cell r="Z214" t="str">
            <v>二階堂高等学校（学生）</v>
          </cell>
          <cell r="AB214" t="str">
            <v>原当麻</v>
          </cell>
        </row>
        <row r="215">
          <cell r="B215">
            <v>211</v>
          </cell>
          <cell r="C215">
            <v>412</v>
          </cell>
          <cell r="D215" t="str">
            <v>新規</v>
          </cell>
          <cell r="E215" t="str">
            <v>女子３種</v>
          </cell>
          <cell r="H215">
            <v>917470811</v>
          </cell>
          <cell r="J215" t="str">
            <v>西　浦　早　紀</v>
          </cell>
          <cell r="K215" t="str">
            <v>ニシウラ　サキ</v>
          </cell>
          <cell r="L215" t="str">
            <v>女</v>
          </cell>
          <cell r="M215" t="str">
            <v>1998.11.23</v>
          </cell>
          <cell r="N215" t="str">
            <v>ピーナッツＲＧ</v>
          </cell>
          <cell r="T215">
            <v>3</v>
          </cell>
          <cell r="U215" t="str">
            <v>県立鶴見高等学校</v>
          </cell>
          <cell r="V215" t="str">
            <v>２ ３ ０ ０ ０ １ ５</v>
          </cell>
          <cell r="W215" t="str">
            <v>横浜市鶴見区寺谷2-6-29</v>
          </cell>
          <cell r="Z215" t="str">
            <v>法政大学（学生）</v>
          </cell>
          <cell r="AB215" t="str">
            <v>鶴見</v>
          </cell>
        </row>
        <row r="216">
          <cell r="B216">
            <v>212</v>
          </cell>
          <cell r="C216">
            <v>413</v>
          </cell>
          <cell r="D216" t="str">
            <v>新規</v>
          </cell>
          <cell r="E216" t="str">
            <v>女子３種</v>
          </cell>
          <cell r="H216">
            <v>908045397</v>
          </cell>
          <cell r="J216" t="str">
            <v>松　本　理　子</v>
          </cell>
          <cell r="K216" t="str">
            <v>マツモト　リコ</v>
          </cell>
          <cell r="L216" t="str">
            <v>女</v>
          </cell>
          <cell r="M216" t="str">
            <v>2000.09.09</v>
          </cell>
          <cell r="N216" t="str">
            <v>平塚新体操クラブ</v>
          </cell>
          <cell r="T216">
            <v>3</v>
          </cell>
          <cell r="V216" t="str">
            <v>２ ５ ４ ０ ８ ０ ７</v>
          </cell>
          <cell r="W216" t="str">
            <v>平塚市代官町3-17-601　　　　　　　　　　　　</v>
          </cell>
          <cell r="Z216" t="str">
            <v>県立小田原高等学校８学生）</v>
          </cell>
          <cell r="AB216" t="str">
            <v>平塚</v>
          </cell>
        </row>
        <row r="217">
          <cell r="B217">
            <v>213</v>
          </cell>
          <cell r="C217">
            <v>414</v>
          </cell>
          <cell r="D217" t="str">
            <v>新規</v>
          </cell>
          <cell r="E217" t="str">
            <v>女子３種</v>
          </cell>
          <cell r="H217">
            <v>909041428</v>
          </cell>
          <cell r="J217" t="str">
            <v>伊　藤　舞　花</v>
          </cell>
          <cell r="K217" t="str">
            <v>イトウ　マイカ</v>
          </cell>
          <cell r="L217" t="str">
            <v>女</v>
          </cell>
          <cell r="M217" t="str">
            <v>1998.11.10</v>
          </cell>
          <cell r="N217" t="str">
            <v>日本体育大学</v>
          </cell>
          <cell r="T217">
            <v>3</v>
          </cell>
          <cell r="U217" t="str">
            <v>緑ヶ丘高校</v>
          </cell>
          <cell r="V217" t="str">
            <v>２ ３ ２ ０ ０ ７ １</v>
          </cell>
          <cell r="W217" t="str">
            <v>横浜市南区2-23-19</v>
          </cell>
          <cell r="Y217" t="str">
            <v>090-9235-7850</v>
          </cell>
          <cell r="Z217" t="str">
            <v>日本体育大学(学生）</v>
          </cell>
          <cell r="AB217" t="str">
            <v>井土ヶ谷</v>
          </cell>
        </row>
        <row r="218">
          <cell r="B218">
            <v>214</v>
          </cell>
          <cell r="C218">
            <v>415</v>
          </cell>
          <cell r="D218" t="str">
            <v>新規</v>
          </cell>
          <cell r="E218" t="str">
            <v>女子３種</v>
          </cell>
          <cell r="H218">
            <v>911127937</v>
          </cell>
          <cell r="J218" t="str">
            <v>門　倉　亜　季</v>
          </cell>
          <cell r="K218" t="str">
            <v>カドクラ　アキ</v>
          </cell>
          <cell r="L218" t="str">
            <v>女</v>
          </cell>
          <cell r="M218" t="str">
            <v>1998.04.23</v>
          </cell>
          <cell r="N218" t="str">
            <v>※　神奈川県体操協会</v>
          </cell>
          <cell r="T218">
            <v>3</v>
          </cell>
          <cell r="V218" t="str">
            <v>２ ５ ２ ０ ８ ０ ４</v>
          </cell>
          <cell r="W218" t="str">
            <v>藤沢市湘南台5-8-16</v>
          </cell>
          <cell r="X218" t="str">
            <v>0466-43-1979</v>
          </cell>
          <cell r="Y218" t="str">
            <v>080-6702-2504</v>
          </cell>
          <cell r="AB218" t="str">
            <v>湘南台</v>
          </cell>
        </row>
        <row r="219">
          <cell r="B219">
            <v>215</v>
          </cell>
          <cell r="C219">
            <v>416</v>
          </cell>
          <cell r="D219" t="str">
            <v>新規</v>
          </cell>
          <cell r="E219" t="str">
            <v>女子３種</v>
          </cell>
          <cell r="H219">
            <v>911105278</v>
          </cell>
          <cell r="J219" t="str">
            <v>松　田　珠　萌</v>
          </cell>
          <cell r="K219" t="str">
            <v>マツダ　タマモ</v>
          </cell>
          <cell r="L219" t="str">
            <v>女</v>
          </cell>
          <cell r="M219" t="str">
            <v>2000.07.06</v>
          </cell>
          <cell r="N219" t="str">
            <v>ゆあＲＧ</v>
          </cell>
          <cell r="T219">
            <v>3</v>
          </cell>
          <cell r="V219" t="str">
            <v>２ ４ ２ ０ ０ ２ ２</v>
          </cell>
          <cell r="W219" t="str">
            <v>大和市柳橋4-12-14</v>
          </cell>
          <cell r="X219" t="str">
            <v>046-260-2154</v>
          </cell>
          <cell r="Y219" t="str">
            <v>090-4457-0706</v>
          </cell>
          <cell r="Z219" t="str">
            <v>県立希望ヶ丘高校（学生）</v>
          </cell>
          <cell r="AB219" t="str">
            <v>大和</v>
          </cell>
        </row>
        <row r="220">
          <cell r="B220">
            <v>216</v>
          </cell>
          <cell r="C220">
            <v>417</v>
          </cell>
          <cell r="D220" t="str">
            <v>新規</v>
          </cell>
          <cell r="E220" t="str">
            <v>女子３種</v>
          </cell>
          <cell r="H220">
            <v>910077312</v>
          </cell>
          <cell r="J220" t="str">
            <v>宇　野　真　央</v>
          </cell>
          <cell r="K220" t="str">
            <v>ウノ　マヒロ</v>
          </cell>
          <cell r="L220" t="str">
            <v>女</v>
          </cell>
          <cell r="M220" t="str">
            <v>2001.03.03</v>
          </cell>
          <cell r="N220" t="str">
            <v>ゆあＲＧ</v>
          </cell>
          <cell r="T220">
            <v>3</v>
          </cell>
          <cell r="V220" t="str">
            <v>２ ４ ２ ０ ０ ２ ４</v>
          </cell>
          <cell r="W220" t="str">
            <v>大和市福田602-5</v>
          </cell>
          <cell r="X220" t="str">
            <v>046-268-4267</v>
          </cell>
          <cell r="Y220" t="str">
            <v>080-6739-8978</v>
          </cell>
          <cell r="Z220" t="str">
            <v>藤沢総合高校（学生）</v>
          </cell>
          <cell r="AB220" t="str">
            <v>高座渋谷</v>
          </cell>
        </row>
        <row r="221">
          <cell r="B221">
            <v>217</v>
          </cell>
          <cell r="C221">
            <v>418</v>
          </cell>
          <cell r="D221" t="str">
            <v>新規</v>
          </cell>
          <cell r="E221" t="str">
            <v>女子３種</v>
          </cell>
          <cell r="H221">
            <v>917469690</v>
          </cell>
          <cell r="J221" t="str">
            <v>光　明　千華子</v>
          </cell>
          <cell r="L221" t="str">
            <v>女</v>
          </cell>
          <cell r="M221" t="str">
            <v>1988.01.06</v>
          </cell>
          <cell r="N221" t="str">
            <v>※　神奈川県体操協会</v>
          </cell>
          <cell r="T221">
            <v>3</v>
          </cell>
          <cell r="U221" t="str">
            <v>洗足学園音楽大学大学院</v>
          </cell>
          <cell r="V221" t="str">
            <v>２ ２ ３ ０ ０ ５ ２</v>
          </cell>
          <cell r="W221" t="str">
            <v>横浜市港北区綱島東1-1３－２５-401　　　　</v>
          </cell>
          <cell r="AB221" t="str">
            <v>綱島</v>
          </cell>
        </row>
        <row r="222">
          <cell r="B222">
            <v>218</v>
          </cell>
          <cell r="C222" t="str">
            <v>M01</v>
          </cell>
          <cell r="D222" t="str">
            <v>継続</v>
          </cell>
          <cell r="E222" t="str">
            <v>男子１種</v>
          </cell>
          <cell r="F222" t="str">
            <v>BM</v>
          </cell>
          <cell r="G222">
            <v>14020039</v>
          </cell>
          <cell r="H222">
            <v>802002833</v>
          </cell>
          <cell r="I222">
            <v>240287</v>
          </cell>
          <cell r="J222" t="str">
            <v>千葉　末次</v>
          </cell>
          <cell r="K222" t="str">
            <v>チバ　スエジ</v>
          </cell>
          <cell r="L222" t="str">
            <v>男</v>
          </cell>
          <cell r="M222" t="str">
            <v>1950.05.18</v>
          </cell>
          <cell r="N222" t="str">
            <v>光明学園相模原高校</v>
          </cell>
          <cell r="O222">
            <v>1</v>
          </cell>
          <cell r="P222">
            <v>1</v>
          </cell>
          <cell r="Q222">
            <v>1</v>
          </cell>
          <cell r="R222">
            <v>1</v>
          </cell>
          <cell r="U222" t="str">
            <v>国士舘大学</v>
          </cell>
          <cell r="V222" t="str">
            <v>２ ４ ３ ０ ４ ２ ３</v>
          </cell>
          <cell r="W222" t="str">
            <v>海老名市今里3-13-16</v>
          </cell>
          <cell r="X222" t="str">
            <v>046-232-9041</v>
          </cell>
          <cell r="Y222" t="str">
            <v>090-1994-3144</v>
          </cell>
          <cell r="Z222" t="str">
            <v>光明学園相模原高校</v>
          </cell>
          <cell r="AA222" t="str">
            <v>042-778-3333</v>
          </cell>
          <cell r="AB222" t="str">
            <v>ー</v>
          </cell>
        </row>
        <row r="223">
          <cell r="B223">
            <v>219</v>
          </cell>
          <cell r="C223" t="str">
            <v>M02</v>
          </cell>
          <cell r="D223" t="str">
            <v>継続</v>
          </cell>
          <cell r="E223" t="str">
            <v>男子１種</v>
          </cell>
          <cell r="F223" t="str">
            <v>BM</v>
          </cell>
          <cell r="G223">
            <v>14020040</v>
          </cell>
          <cell r="H223">
            <v>802009655</v>
          </cell>
          <cell r="I223">
            <v>855759</v>
          </cell>
          <cell r="J223" t="str">
            <v>関　健寿</v>
          </cell>
          <cell r="K223" t="str">
            <v>セキ　ケンジ</v>
          </cell>
          <cell r="L223" t="str">
            <v>男</v>
          </cell>
          <cell r="M223" t="str">
            <v>1966.09.07</v>
          </cell>
          <cell r="N223" t="str">
            <v>大和ジュニア新体操クラブ</v>
          </cell>
          <cell r="O223">
            <v>1</v>
          </cell>
          <cell r="P223">
            <v>1</v>
          </cell>
          <cell r="Q223">
            <v>1</v>
          </cell>
          <cell r="R223">
            <v>1</v>
          </cell>
          <cell r="U223" t="str">
            <v>国士舘大学</v>
          </cell>
          <cell r="V223" t="str">
            <v>２ ４ ２ ０ ０ １ ４</v>
          </cell>
          <cell r="W223" t="str">
            <v>大和市上和田1850-15-202</v>
          </cell>
          <cell r="X223" t="str">
            <v>046-268-6050</v>
          </cell>
          <cell r="Y223" t="str">
            <v>090-8450-7819</v>
          </cell>
          <cell r="Z223" t="str">
            <v>新名学園</v>
          </cell>
          <cell r="AA223" t="str">
            <v>0465-24-2227</v>
          </cell>
          <cell r="AB223" t="str">
            <v>ー</v>
          </cell>
        </row>
        <row r="224">
          <cell r="B224">
            <v>220</v>
          </cell>
          <cell r="C224" t="str">
            <v>M03</v>
          </cell>
          <cell r="D224" t="str">
            <v>継続</v>
          </cell>
          <cell r="E224" t="str">
            <v>男子１種</v>
          </cell>
          <cell r="F224" t="str">
            <v>BM</v>
          </cell>
          <cell r="G224">
            <v>14020041</v>
          </cell>
          <cell r="H224">
            <v>802011091</v>
          </cell>
          <cell r="I224">
            <v>881167</v>
          </cell>
          <cell r="J224" t="str">
            <v>貝瀬　仁史</v>
          </cell>
          <cell r="K224" t="str">
            <v>カイセ　ヒトシ</v>
          </cell>
          <cell r="L224" t="str">
            <v>男</v>
          </cell>
          <cell r="M224" t="str">
            <v>1970.10.24</v>
          </cell>
          <cell r="N224" t="str">
            <v>光明学園相模原高校</v>
          </cell>
          <cell r="O224">
            <v>1</v>
          </cell>
          <cell r="P224">
            <v>1</v>
          </cell>
          <cell r="Q224">
            <v>1</v>
          </cell>
          <cell r="U224" t="str">
            <v>国士舘大学</v>
          </cell>
          <cell r="V224" t="str">
            <v>２ ４ ３ ０ ４ １ ９</v>
          </cell>
          <cell r="W224" t="str">
            <v>海老名市大谷北3-20-31</v>
          </cell>
          <cell r="X224" t="str">
            <v>046-231-6989</v>
          </cell>
          <cell r="Y224" t="str">
            <v>090-3211-4833</v>
          </cell>
          <cell r="Z224" t="str">
            <v>光明学園相模原高校</v>
          </cell>
          <cell r="AA224" t="str">
            <v>042-778-3333</v>
          </cell>
          <cell r="AB224" t="str">
            <v>ー</v>
          </cell>
        </row>
        <row r="225">
          <cell r="B225">
            <v>221</v>
          </cell>
          <cell r="C225" t="str">
            <v>M04</v>
          </cell>
          <cell r="D225" t="str">
            <v>継続</v>
          </cell>
          <cell r="E225" t="str">
            <v>男子２種</v>
          </cell>
          <cell r="F225" t="str">
            <v>BM</v>
          </cell>
          <cell r="G225">
            <v>14080117</v>
          </cell>
          <cell r="H225">
            <v>803007158</v>
          </cell>
          <cell r="I225">
            <v>859804</v>
          </cell>
          <cell r="J225" t="str">
            <v>佐々木　智生</v>
          </cell>
          <cell r="K225" t="str">
            <v>ササキ　トモオ</v>
          </cell>
          <cell r="L225" t="str">
            <v>男</v>
          </cell>
          <cell r="M225" t="str">
            <v>1992.03.23</v>
          </cell>
          <cell r="N225" t="str">
            <v>光明学園相模原高校</v>
          </cell>
          <cell r="O225">
            <v>0</v>
          </cell>
          <cell r="P225">
            <v>2</v>
          </cell>
          <cell r="Q225">
            <v>2</v>
          </cell>
          <cell r="R225">
            <v>2</v>
          </cell>
          <cell r="U225" t="str">
            <v>国士舘大学</v>
          </cell>
          <cell r="V225" t="str">
            <v>２ ４ １ ０ ８ １ ３</v>
          </cell>
          <cell r="W225" t="str">
            <v>横浜市旭区今宿町2659-13</v>
          </cell>
          <cell r="X225" t="str">
            <v>045-362-0344</v>
          </cell>
          <cell r="Y225" t="str">
            <v>090-9344-5080</v>
          </cell>
          <cell r="Z225" t="str">
            <v>光明学園相模原高校</v>
          </cell>
          <cell r="AA225" t="str">
            <v>042-778-3333</v>
          </cell>
          <cell r="AB225" t="str">
            <v>ー</v>
          </cell>
        </row>
        <row r="226">
          <cell r="B226">
            <v>222</v>
          </cell>
          <cell r="C226" t="str">
            <v>M05</v>
          </cell>
          <cell r="D226" t="str">
            <v>継続</v>
          </cell>
          <cell r="E226" t="str">
            <v>男子2種</v>
          </cell>
          <cell r="F226" t="str">
            <v>BM</v>
          </cell>
          <cell r="H226">
            <v>808008257</v>
          </cell>
          <cell r="I226">
            <v>162927</v>
          </cell>
          <cell r="J226" t="str">
            <v>高柳　盛隆</v>
          </cell>
          <cell r="K226" t="str">
            <v>タカヤナギ　モリタカ</v>
          </cell>
          <cell r="L226" t="str">
            <v>男</v>
          </cell>
          <cell r="M226" t="str">
            <v>1992.06.29</v>
          </cell>
          <cell r="N226" t="str">
            <v>光明学園相模原高校</v>
          </cell>
          <cell r="O226">
            <v>0</v>
          </cell>
          <cell r="P226">
            <v>3</v>
          </cell>
          <cell r="Q226">
            <v>2</v>
          </cell>
          <cell r="R226">
            <v>2</v>
          </cell>
          <cell r="S226">
            <v>2</v>
          </cell>
          <cell r="U226" t="str">
            <v>光明学園相模原高校</v>
          </cell>
          <cell r="V226" t="str">
            <v>２ ４ ３ ０ ０ ０ ３</v>
          </cell>
          <cell r="W226" t="str">
            <v>厚木市寿町1-5-16</v>
          </cell>
          <cell r="X226" t="str">
            <v>046-221-0887</v>
          </cell>
          <cell r="Y226" t="str">
            <v>080-6771-1597</v>
          </cell>
          <cell r="Z226" t="str">
            <v>ﾋｭｰﾏﾝﾗｲﾌｹｱ株式会社</v>
          </cell>
          <cell r="AB226" t="str">
            <v>ー</v>
          </cell>
        </row>
        <row r="227">
          <cell r="B227">
            <v>223</v>
          </cell>
          <cell r="C227" t="str">
            <v>M06</v>
          </cell>
          <cell r="F227" t="str">
            <v>BM</v>
          </cell>
          <cell r="J227" t="str">
            <v>山　口　聖士郎</v>
          </cell>
          <cell r="K227" t="str">
            <v>ヤマグチ　セイシロウ</v>
          </cell>
          <cell r="L227" t="str">
            <v>男</v>
          </cell>
          <cell r="AB227" t="str">
            <v>ー</v>
          </cell>
        </row>
        <row r="228">
          <cell r="B228">
            <v>224</v>
          </cell>
          <cell r="C228" t="str">
            <v>M07</v>
          </cell>
          <cell r="F228" t="str">
            <v>BM</v>
          </cell>
          <cell r="J228" t="str">
            <v>一　戸　佑　真</v>
          </cell>
          <cell r="K228" t="str">
            <v>イチノヘ　ユウマ</v>
          </cell>
          <cell r="L228" t="str">
            <v>男</v>
          </cell>
          <cell r="AB228" t="str">
            <v>ー</v>
          </cell>
        </row>
        <row r="229">
          <cell r="B229">
            <v>225</v>
          </cell>
          <cell r="C229" t="str">
            <v>M08</v>
          </cell>
          <cell r="F229" t="str">
            <v>BM</v>
          </cell>
          <cell r="J229" t="str">
            <v>一　戸　拓　海</v>
          </cell>
          <cell r="K229" t="str">
            <v>イチノヘ　タクミ</v>
          </cell>
          <cell r="L229" t="str">
            <v>男</v>
          </cell>
          <cell r="AB229" t="str">
            <v>ー</v>
          </cell>
        </row>
        <row r="230">
          <cell r="B230">
            <v>226</v>
          </cell>
          <cell r="C230" t="str">
            <v>M09</v>
          </cell>
          <cell r="J230" t="str">
            <v>岩井　拓将</v>
          </cell>
          <cell r="K230" t="str">
            <v>イワイ　タクショウ</v>
          </cell>
          <cell r="L230" t="str">
            <v>男</v>
          </cell>
          <cell r="AB230" t="str">
            <v>ー</v>
          </cell>
        </row>
        <row r="231">
          <cell r="B231">
            <v>227</v>
          </cell>
          <cell r="C231" t="str">
            <v>M10</v>
          </cell>
          <cell r="J231" t="str">
            <v>大竹　敦</v>
          </cell>
          <cell r="K231" t="str">
            <v>オオタケ　アツシ</v>
          </cell>
          <cell r="L231" t="str">
            <v>男</v>
          </cell>
          <cell r="AB231" t="str">
            <v>ー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Jr領収証"/>
      <sheetName val="高校領収証"/>
      <sheetName val="高校領収証 (2)"/>
      <sheetName val="中学領収証"/>
    </sheetNames>
    <sheetDataSet>
      <sheetData sheetId="0">
        <row r="1">
          <cell r="A1">
            <v>1</v>
          </cell>
          <cell r="B1" t="str">
            <v>緑ヶ丘新体操クラブ</v>
          </cell>
          <cell r="C1">
            <v>14000</v>
          </cell>
        </row>
        <row r="2">
          <cell r="A2">
            <v>2</v>
          </cell>
          <cell r="B2" t="str">
            <v>いずみ野新体操クラブ</v>
          </cell>
          <cell r="C2">
            <v>20500</v>
          </cell>
        </row>
        <row r="3">
          <cell r="A3">
            <v>3</v>
          </cell>
          <cell r="B3" t="str">
            <v>横須賀ジュニア新体操クラブ</v>
          </cell>
          <cell r="C3">
            <v>11000</v>
          </cell>
        </row>
        <row r="4">
          <cell r="A4">
            <v>4</v>
          </cell>
          <cell r="B4" t="str">
            <v>ひまわり新体操クラブ</v>
          </cell>
          <cell r="C4">
            <v>10000</v>
          </cell>
        </row>
        <row r="5">
          <cell r="A5">
            <v>5</v>
          </cell>
          <cell r="B5" t="str">
            <v>赤木新体操チーム</v>
          </cell>
          <cell r="C5">
            <v>18000</v>
          </cell>
        </row>
        <row r="6">
          <cell r="A6">
            <v>6</v>
          </cell>
          <cell r="B6" t="str">
            <v>ＧＨ新体操クラブ</v>
          </cell>
          <cell r="C6">
            <v>12000</v>
          </cell>
        </row>
        <row r="7">
          <cell r="A7">
            <v>7</v>
          </cell>
          <cell r="B7" t="str">
            <v>ＭＡＲＳＨＡ</v>
          </cell>
          <cell r="C7">
            <v>6500</v>
          </cell>
        </row>
        <row r="8">
          <cell r="A8">
            <v>8</v>
          </cell>
          <cell r="B8" t="str">
            <v>イグレック新体操クラブ</v>
          </cell>
          <cell r="C8">
            <v>16000</v>
          </cell>
        </row>
        <row r="9">
          <cell r="A9">
            <v>9</v>
          </cell>
          <cell r="B9" t="str">
            <v>ヨコハマ　ＲＧ</v>
          </cell>
          <cell r="C9">
            <v>7000</v>
          </cell>
        </row>
        <row r="10">
          <cell r="A10">
            <v>10</v>
          </cell>
          <cell r="B10" t="str">
            <v>森村学園中等部</v>
          </cell>
          <cell r="C10">
            <v>46500</v>
          </cell>
        </row>
        <row r="11">
          <cell r="A11">
            <v>11</v>
          </cell>
          <cell r="B11" t="str">
            <v>白土新体操クラブ</v>
          </cell>
          <cell r="C11">
            <v>28000</v>
          </cell>
        </row>
        <row r="12">
          <cell r="A12">
            <v>12</v>
          </cell>
          <cell r="B12" t="str">
            <v>しらつち　ＲＧ</v>
          </cell>
          <cell r="C12">
            <v>12500</v>
          </cell>
        </row>
        <row r="13">
          <cell r="A13">
            <v>13</v>
          </cell>
          <cell r="B13" t="str">
            <v>東台新体操クラブ</v>
          </cell>
          <cell r="C13">
            <v>29000</v>
          </cell>
        </row>
        <row r="14">
          <cell r="A14">
            <v>14</v>
          </cell>
          <cell r="B14" t="str">
            <v>とうだいＪｒ新体操クラブ</v>
          </cell>
          <cell r="C14">
            <v>24000</v>
          </cell>
        </row>
        <row r="15">
          <cell r="A15">
            <v>15</v>
          </cell>
          <cell r="B15" t="str">
            <v>Ｋ新体操クラブ</v>
          </cell>
          <cell r="C15">
            <v>3000</v>
          </cell>
        </row>
        <row r="16">
          <cell r="A16">
            <v>16</v>
          </cell>
          <cell r="B16" t="str">
            <v>三ツ沢新体操クラブ</v>
          </cell>
          <cell r="C16">
            <v>22500</v>
          </cell>
        </row>
        <row r="17">
          <cell r="A17">
            <v>17</v>
          </cell>
          <cell r="B17" t="str">
            <v>サンウェイ横浜スポーツセンター</v>
          </cell>
          <cell r="C17">
            <v>17000</v>
          </cell>
        </row>
        <row r="18">
          <cell r="A18">
            <v>18</v>
          </cell>
          <cell r="B18" t="str">
            <v>相模原みどりＳＣ</v>
          </cell>
          <cell r="C18">
            <v>13000</v>
          </cell>
        </row>
        <row r="19">
          <cell r="A19">
            <v>19</v>
          </cell>
          <cell r="B19" t="str">
            <v>ソレイユ</v>
          </cell>
          <cell r="C19">
            <v>20500</v>
          </cell>
        </row>
        <row r="20">
          <cell r="A20">
            <v>20</v>
          </cell>
          <cell r="B20" t="str">
            <v>ソレイユ　Ｊｒ</v>
          </cell>
          <cell r="C20">
            <v>25000</v>
          </cell>
        </row>
        <row r="21">
          <cell r="A21">
            <v>21</v>
          </cell>
          <cell r="B21" t="str">
            <v>ソレイユ　ＲＧ</v>
          </cell>
          <cell r="C21">
            <v>16400</v>
          </cell>
        </row>
        <row r="22">
          <cell r="A22">
            <v>22</v>
          </cell>
          <cell r="B22" t="str">
            <v>すすき野新体操クラブ</v>
          </cell>
          <cell r="C22">
            <v>19000</v>
          </cell>
        </row>
        <row r="23">
          <cell r="A23">
            <v>23</v>
          </cell>
          <cell r="B23" t="str">
            <v>ＲＧ　あおば</v>
          </cell>
          <cell r="C23">
            <v>11000</v>
          </cell>
        </row>
        <row r="24">
          <cell r="A24">
            <v>24</v>
          </cell>
          <cell r="B24" t="str">
            <v>大道　ＲＧ</v>
          </cell>
          <cell r="C24">
            <v>19000</v>
          </cell>
        </row>
        <row r="25">
          <cell r="A25">
            <v>25</v>
          </cell>
          <cell r="B25" t="str">
            <v>Sonnet　ＲＧ</v>
          </cell>
          <cell r="C25">
            <v>18000</v>
          </cell>
        </row>
        <row r="26">
          <cell r="A26">
            <v>26</v>
          </cell>
          <cell r="B26" t="str">
            <v>ミヤマエ新体操クラブ</v>
          </cell>
          <cell r="C26">
            <v>26000</v>
          </cell>
        </row>
        <row r="27">
          <cell r="A27">
            <v>27</v>
          </cell>
          <cell r="B27" t="str">
            <v>なでしこ　ＲＳＧ</v>
          </cell>
          <cell r="C27">
            <v>14000</v>
          </cell>
        </row>
        <row r="28">
          <cell r="A28">
            <v>28</v>
          </cell>
          <cell r="B28" t="str">
            <v>ＮＫ　ＲＧ</v>
          </cell>
          <cell r="C28">
            <v>13000</v>
          </cell>
        </row>
        <row r="29">
          <cell r="A29">
            <v>29</v>
          </cell>
          <cell r="B29" t="str">
            <v>海老名新体操クラブ</v>
          </cell>
          <cell r="C29">
            <v>36000</v>
          </cell>
        </row>
        <row r="30">
          <cell r="A30">
            <v>30</v>
          </cell>
          <cell r="B30" t="str">
            <v>秦野ＲＧクラブ</v>
          </cell>
          <cell r="C30">
            <v>23500</v>
          </cell>
        </row>
        <row r="31">
          <cell r="A31">
            <v>31</v>
          </cell>
          <cell r="B31" t="str">
            <v>Shaleur　ＲＧＣ</v>
          </cell>
          <cell r="C31">
            <v>13500</v>
          </cell>
        </row>
        <row r="32">
          <cell r="A32">
            <v>32</v>
          </cell>
          <cell r="B32" t="str">
            <v>Shaleur　ＲＧＳ</v>
          </cell>
          <cell r="C32">
            <v>15500</v>
          </cell>
        </row>
        <row r="33">
          <cell r="A33">
            <v>33</v>
          </cell>
          <cell r="B33" t="str">
            <v>Shaleur　ＲＧＵ</v>
          </cell>
          <cell r="C33">
            <v>18000</v>
          </cell>
        </row>
        <row r="34">
          <cell r="A34">
            <v>34</v>
          </cell>
          <cell r="B34" t="str">
            <v>大和ジュニア新体操クラブ</v>
          </cell>
          <cell r="C34">
            <v>13500</v>
          </cell>
        </row>
        <row r="35">
          <cell r="A35">
            <v>35</v>
          </cell>
          <cell r="B35" t="str">
            <v>三春クラブ</v>
          </cell>
          <cell r="C35">
            <v>3000</v>
          </cell>
        </row>
        <row r="36">
          <cell r="A36">
            <v>36</v>
          </cell>
          <cell r="B36" t="str">
            <v>ピーナッツ　ＲＧ</v>
          </cell>
          <cell r="C36">
            <v>8000</v>
          </cell>
        </row>
        <row r="37">
          <cell r="A37">
            <v>37</v>
          </cell>
          <cell r="B37" t="str">
            <v>エナージュ　ＲＧ</v>
          </cell>
          <cell r="C37">
            <v>19500</v>
          </cell>
        </row>
        <row r="38">
          <cell r="A38">
            <v>38</v>
          </cell>
          <cell r="B38" t="str">
            <v>湘南茅ケ崎ＭＫクラブ</v>
          </cell>
          <cell r="C38">
            <v>9000</v>
          </cell>
        </row>
        <row r="39">
          <cell r="A39">
            <v>39</v>
          </cell>
          <cell r="B39" t="str">
            <v>平塚新体操クラブ</v>
          </cell>
          <cell r="C39">
            <v>32000</v>
          </cell>
        </row>
        <row r="40">
          <cell r="A40">
            <v>40</v>
          </cell>
          <cell r="B40" t="str">
            <v>井田新体操クラブ</v>
          </cell>
          <cell r="C40">
            <v>5000</v>
          </cell>
        </row>
        <row r="41">
          <cell r="A41">
            <v>41</v>
          </cell>
          <cell r="B41" t="str">
            <v>ティアラ　ＲＧ</v>
          </cell>
          <cell r="C41">
            <v>15000</v>
          </cell>
        </row>
        <row r="42">
          <cell r="A42">
            <v>42</v>
          </cell>
          <cell r="B42" t="str">
            <v>Ｙ．Ａ．Ｒ．Ｇ．</v>
          </cell>
          <cell r="C42">
            <v>6500</v>
          </cell>
        </row>
        <row r="43">
          <cell r="A43">
            <v>43</v>
          </cell>
          <cell r="B43" t="str">
            <v>リリヤ　RG</v>
          </cell>
          <cell r="C43">
            <v>10000</v>
          </cell>
        </row>
        <row r="44">
          <cell r="A44">
            <v>44</v>
          </cell>
          <cell r="B44" t="str">
            <v>ｍ．ｍ　ＲＳＧ</v>
          </cell>
          <cell r="C44">
            <v>16500</v>
          </cell>
        </row>
        <row r="45">
          <cell r="A45">
            <v>45</v>
          </cell>
          <cell r="B45" t="str">
            <v>ＦＲＡＴ新体操クラブ</v>
          </cell>
          <cell r="C45">
            <v>6500</v>
          </cell>
        </row>
        <row r="46">
          <cell r="A46">
            <v>46</v>
          </cell>
          <cell r="B46" t="str">
            <v>湘南とつかYMCA</v>
          </cell>
          <cell r="C46">
            <v>13000</v>
          </cell>
        </row>
        <row r="47">
          <cell r="A47">
            <v>47</v>
          </cell>
          <cell r="B47" t="str">
            <v>Victory　ＲＧ</v>
          </cell>
          <cell r="C47">
            <v>13500</v>
          </cell>
        </row>
        <row r="48">
          <cell r="A48">
            <v>48</v>
          </cell>
          <cell r="B48" t="str">
            <v>SAKURA　新体操クラブ</v>
          </cell>
          <cell r="C48">
            <v>17000</v>
          </cell>
        </row>
        <row r="49">
          <cell r="A49">
            <v>49</v>
          </cell>
          <cell r="B49" t="str">
            <v>スマイリィ新体操クラブ</v>
          </cell>
          <cell r="C49">
            <v>8000</v>
          </cell>
        </row>
        <row r="50">
          <cell r="A50">
            <v>50</v>
          </cell>
          <cell r="B50" t="str">
            <v>ｃｏｓｍｉｃ ＲＧ</v>
          </cell>
          <cell r="C50">
            <v>9000</v>
          </cell>
        </row>
        <row r="51">
          <cell r="A51">
            <v>51</v>
          </cell>
          <cell r="B51" t="str">
            <v>Twinkle Star　ＲＧ</v>
          </cell>
          <cell r="C51">
            <v>9500</v>
          </cell>
        </row>
        <row r="52">
          <cell r="A52">
            <v>52</v>
          </cell>
          <cell r="B52" t="str">
            <v>神奈川学園中学校</v>
          </cell>
        </row>
        <row r="53">
          <cell r="A53">
            <v>53</v>
          </cell>
          <cell r="B53" t="str">
            <v>エナージュ・ジュニア</v>
          </cell>
          <cell r="C53">
            <v>6000</v>
          </cell>
        </row>
        <row r="54">
          <cell r="A54">
            <v>54</v>
          </cell>
          <cell r="B54" t="str">
            <v>Ｌｕｃｅ　ＲＧ</v>
          </cell>
          <cell r="C54">
            <v>8000</v>
          </cell>
        </row>
        <row r="55">
          <cell r="A55">
            <v>55</v>
          </cell>
          <cell r="B55" t="str">
            <v>Ｒｉｐｐｌｅ　ＲＧ</v>
          </cell>
          <cell r="C55">
            <v>30000</v>
          </cell>
        </row>
        <row r="56">
          <cell r="A56">
            <v>56</v>
          </cell>
          <cell r="B56" t="str">
            <v>Sonnet Ｊｒ　ＲＧ</v>
          </cell>
          <cell r="C56">
            <v>14000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個人ふりがな"/>
      <sheetName val="2004"/>
      <sheetName val="2003"/>
      <sheetName val="2002"/>
      <sheetName val="2001"/>
      <sheetName val="data"/>
    </sheetNames>
    <sheetDataSet>
      <sheetData sheetId="0"/>
      <sheetData sheetId="1"/>
      <sheetData sheetId="2"/>
      <sheetData sheetId="3"/>
      <sheetData sheetId="4"/>
      <sheetData sheetId="5">
        <row r="1">
          <cell r="D1" t="str">
            <v>番号</v>
          </cell>
          <cell r="E1" t="str">
            <v>学年</v>
          </cell>
        </row>
        <row r="2">
          <cell r="D2">
            <v>1</v>
          </cell>
          <cell r="E2" t="str">
            <v>小１</v>
          </cell>
        </row>
        <row r="3">
          <cell r="D3">
            <v>2</v>
          </cell>
          <cell r="E3" t="str">
            <v>小２</v>
          </cell>
        </row>
        <row r="4">
          <cell r="D4">
            <v>3</v>
          </cell>
          <cell r="E4" t="str">
            <v>小３</v>
          </cell>
        </row>
        <row r="5">
          <cell r="D5">
            <v>4</v>
          </cell>
          <cell r="E5" t="str">
            <v>小４</v>
          </cell>
        </row>
        <row r="6">
          <cell r="D6">
            <v>5</v>
          </cell>
          <cell r="E6" t="str">
            <v>小５</v>
          </cell>
        </row>
        <row r="7">
          <cell r="D7">
            <v>6</v>
          </cell>
          <cell r="E7" t="str">
            <v>小６</v>
          </cell>
        </row>
        <row r="8">
          <cell r="D8">
            <v>7</v>
          </cell>
          <cell r="E8" t="str">
            <v>中１</v>
          </cell>
        </row>
        <row r="9">
          <cell r="D9">
            <v>8</v>
          </cell>
          <cell r="E9" t="str">
            <v>中２</v>
          </cell>
        </row>
        <row r="10">
          <cell r="D10">
            <v>9</v>
          </cell>
          <cell r="E10" t="str">
            <v>中３</v>
          </cell>
        </row>
        <row r="11">
          <cell r="D11">
            <v>10</v>
          </cell>
          <cell r="E11" t="str">
            <v>高１</v>
          </cell>
        </row>
        <row r="12">
          <cell r="D12">
            <v>11</v>
          </cell>
          <cell r="E12" t="str">
            <v>高２</v>
          </cell>
        </row>
        <row r="13">
          <cell r="D13">
            <v>12</v>
          </cell>
          <cell r="E13" t="str">
            <v>高３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"/>
      <sheetName val="メダル領収"/>
      <sheetName val="台紙"/>
      <sheetName val="表紙"/>
      <sheetName val="予算決算"/>
      <sheetName val="役員手当"/>
      <sheetName val="補助員手当"/>
      <sheetName val="参加料領収証"/>
      <sheetName val="協賛領収"/>
      <sheetName val="交通費申請"/>
      <sheetName val="領収受け"/>
    </sheetNames>
    <sheetDataSet>
      <sheetData sheetId="0">
        <row r="6">
          <cell r="A6">
            <v>1</v>
          </cell>
          <cell r="B6" t="str">
            <v>赤木新体操チーム</v>
          </cell>
          <cell r="D6">
            <v>3</v>
          </cell>
          <cell r="E6">
            <v>15000</v>
          </cell>
        </row>
        <row r="7">
          <cell r="A7">
            <v>2</v>
          </cell>
          <cell r="B7" t="str">
            <v>いずみ野新体操クラブ</v>
          </cell>
          <cell r="C7">
            <v>1</v>
          </cell>
          <cell r="D7">
            <v>4</v>
          </cell>
          <cell r="E7">
            <v>35000</v>
          </cell>
        </row>
        <row r="8">
          <cell r="A8">
            <v>3</v>
          </cell>
          <cell r="B8" t="str">
            <v>ＧＨ新体操クラブ</v>
          </cell>
          <cell r="D8">
            <v>2</v>
          </cell>
          <cell r="E8">
            <v>10000</v>
          </cell>
        </row>
        <row r="9">
          <cell r="A9">
            <v>4</v>
          </cell>
          <cell r="B9" t="str">
            <v>東台新体操クラブ</v>
          </cell>
          <cell r="C9">
            <v>1</v>
          </cell>
          <cell r="D9">
            <v>3</v>
          </cell>
          <cell r="E9">
            <v>30000</v>
          </cell>
        </row>
        <row r="10">
          <cell r="A10">
            <v>5</v>
          </cell>
          <cell r="B10" t="str">
            <v>ピーナッツ　ＲＧ</v>
          </cell>
          <cell r="D10">
            <v>2</v>
          </cell>
          <cell r="E10">
            <v>10000</v>
          </cell>
        </row>
        <row r="11">
          <cell r="A11">
            <v>6</v>
          </cell>
          <cell r="B11" t="str">
            <v>古川　ＲＧ</v>
          </cell>
          <cell r="C11">
            <v>1</v>
          </cell>
          <cell r="D11">
            <v>2</v>
          </cell>
          <cell r="E11">
            <v>25000</v>
          </cell>
        </row>
        <row r="12">
          <cell r="A12">
            <v>7</v>
          </cell>
          <cell r="B12" t="str">
            <v>保土ヶ谷　ＲＧ</v>
          </cell>
          <cell r="D12">
            <v>3</v>
          </cell>
          <cell r="E12">
            <v>15000</v>
          </cell>
        </row>
        <row r="13">
          <cell r="A13">
            <v>8</v>
          </cell>
          <cell r="B13" t="str">
            <v>マリン新体操クラブ</v>
          </cell>
          <cell r="D13">
            <v>1</v>
          </cell>
          <cell r="E13">
            <v>5000</v>
          </cell>
        </row>
        <row r="14">
          <cell r="A14">
            <v>9</v>
          </cell>
          <cell r="B14" t="str">
            <v>三ツ沢新体操クラブ</v>
          </cell>
          <cell r="D14">
            <v>2</v>
          </cell>
          <cell r="E14">
            <v>10000</v>
          </cell>
        </row>
        <row r="15">
          <cell r="A15">
            <v>10</v>
          </cell>
          <cell r="B15" t="str">
            <v>ヨコハマ　ＲＧ</v>
          </cell>
          <cell r="D15">
            <v>5</v>
          </cell>
          <cell r="E15">
            <v>25000</v>
          </cell>
        </row>
        <row r="16">
          <cell r="A16">
            <v>11</v>
          </cell>
          <cell r="B16" t="str">
            <v>森村学園中等部</v>
          </cell>
          <cell r="C16">
            <v>1</v>
          </cell>
          <cell r="D16">
            <v>2</v>
          </cell>
          <cell r="E16">
            <v>25000</v>
          </cell>
        </row>
        <row r="17">
          <cell r="A17">
            <v>12</v>
          </cell>
          <cell r="B17" t="str">
            <v>エナージュ　RG</v>
          </cell>
          <cell r="D17">
            <v>1</v>
          </cell>
          <cell r="E17">
            <v>5000</v>
          </cell>
        </row>
        <row r="18">
          <cell r="A18">
            <v>13</v>
          </cell>
          <cell r="B18" t="str">
            <v>白土新体操クラブ</v>
          </cell>
          <cell r="C18">
            <v>1</v>
          </cell>
          <cell r="D18">
            <v>4</v>
          </cell>
          <cell r="E18">
            <v>35000</v>
          </cell>
        </row>
        <row r="19">
          <cell r="A19">
            <v>14</v>
          </cell>
          <cell r="B19" t="str">
            <v>しらつち　ＲＧ</v>
          </cell>
          <cell r="D19">
            <v>2</v>
          </cell>
          <cell r="E19">
            <v>10000</v>
          </cell>
        </row>
        <row r="20">
          <cell r="A20">
            <v>15</v>
          </cell>
          <cell r="B20" t="str">
            <v>ソレイユ</v>
          </cell>
          <cell r="C20">
            <v>1</v>
          </cell>
          <cell r="D20">
            <v>5</v>
          </cell>
          <cell r="E20">
            <v>40000</v>
          </cell>
        </row>
        <row r="21">
          <cell r="A21">
            <v>16</v>
          </cell>
          <cell r="B21" t="str">
            <v>ソレイユＪｒ</v>
          </cell>
          <cell r="D21">
            <v>1</v>
          </cell>
          <cell r="E21">
            <v>5000</v>
          </cell>
        </row>
        <row r="22">
          <cell r="A22">
            <v>17</v>
          </cell>
          <cell r="B22" t="str">
            <v>なでしこ　ＲＳＧ</v>
          </cell>
          <cell r="D22">
            <v>2</v>
          </cell>
          <cell r="E22">
            <v>10000</v>
          </cell>
        </row>
        <row r="23">
          <cell r="A23">
            <v>18</v>
          </cell>
          <cell r="B23" t="str">
            <v>平塚新体操クラブ</v>
          </cell>
          <cell r="C23">
            <v>1</v>
          </cell>
          <cell r="E23">
            <v>15000</v>
          </cell>
        </row>
        <row r="24">
          <cell r="A24">
            <v>19</v>
          </cell>
          <cell r="B24" t="str">
            <v>緑ヶ丘新体操クラブ</v>
          </cell>
          <cell r="D24">
            <v>3</v>
          </cell>
          <cell r="E24">
            <v>15000</v>
          </cell>
        </row>
        <row r="25">
          <cell r="A25">
            <v>20</v>
          </cell>
          <cell r="B25" t="str">
            <v>横須賀ジュニア新体操クラブ</v>
          </cell>
          <cell r="D25">
            <v>1</v>
          </cell>
          <cell r="E25">
            <v>5000</v>
          </cell>
        </row>
        <row r="26">
          <cell r="A26">
            <v>21</v>
          </cell>
          <cell r="B26" t="str">
            <v>海老名新体操クラブ</v>
          </cell>
          <cell r="C26">
            <v>1</v>
          </cell>
          <cell r="D26">
            <v>2</v>
          </cell>
          <cell r="E26">
            <v>25000</v>
          </cell>
        </row>
        <row r="27">
          <cell r="A27">
            <v>22</v>
          </cell>
          <cell r="B27" t="str">
            <v>相模原みどりスポーツクラブ</v>
          </cell>
          <cell r="D27">
            <v>3</v>
          </cell>
          <cell r="E27">
            <v>15000</v>
          </cell>
        </row>
        <row r="28">
          <cell r="A28">
            <v>23</v>
          </cell>
          <cell r="B28" t="str">
            <v>ＳＥＩＳＨＩＮ　ＲＳＧ</v>
          </cell>
          <cell r="D28">
            <v>3</v>
          </cell>
          <cell r="E28">
            <v>15000</v>
          </cell>
        </row>
        <row r="29">
          <cell r="A29">
            <v>24</v>
          </cell>
          <cell r="B29" t="str">
            <v>ＳＥＩＳＨＩＮ　RSG　相陽</v>
          </cell>
          <cell r="D29">
            <v>3</v>
          </cell>
          <cell r="E29">
            <v>15000</v>
          </cell>
        </row>
        <row r="30">
          <cell r="A30">
            <v>25</v>
          </cell>
          <cell r="B30" t="str">
            <v>秦野　ＲＧクラブ</v>
          </cell>
          <cell r="D30">
            <v>1</v>
          </cell>
          <cell r="E30">
            <v>5000</v>
          </cell>
        </row>
        <row r="31">
          <cell r="A31" t="str">
            <v>合計</v>
          </cell>
          <cell r="C31">
            <v>8</v>
          </cell>
          <cell r="D31">
            <v>60</v>
          </cell>
          <cell r="E31">
            <v>420000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登録番号 (2)"/>
      <sheetName val="表紙"/>
      <sheetName val="役員"/>
      <sheetName val="日程・会場"/>
      <sheetName val="試技順"/>
      <sheetName val="個人時程"/>
      <sheetName val="団体時程"/>
      <sheetName val="個人得点"/>
      <sheetName val="団体得点"/>
      <sheetName val="栄光のあと"/>
      <sheetName val="参加一覧"/>
    </sheetNames>
    <sheetDataSet>
      <sheetData sheetId="0">
        <row r="2">
          <cell r="A2">
            <v>201</v>
          </cell>
          <cell r="B2" t="str">
            <v>服部祐未</v>
          </cell>
          <cell r="C2" t="str">
            <v>ﾊｯﾄﾘ ﾕｳﾐ</v>
          </cell>
          <cell r="D2" t="str">
            <v>中３</v>
          </cell>
          <cell r="E2" t="str">
            <v>赤木新体操チーム</v>
          </cell>
        </row>
        <row r="3">
          <cell r="A3">
            <v>202</v>
          </cell>
          <cell r="B3" t="str">
            <v>左藤章子</v>
          </cell>
          <cell r="C3" t="str">
            <v>ｻﾄｳ ｱｷｺ</v>
          </cell>
          <cell r="D3" t="str">
            <v>中３</v>
          </cell>
          <cell r="E3" t="str">
            <v>赤木新体操チーム</v>
          </cell>
        </row>
        <row r="4">
          <cell r="A4">
            <v>203</v>
          </cell>
          <cell r="B4" t="str">
            <v>安西由利奈</v>
          </cell>
          <cell r="C4" t="str">
            <v>ｱﾝｻﾞｲ ﾕﾘﾅ</v>
          </cell>
          <cell r="D4" t="str">
            <v>中３</v>
          </cell>
          <cell r="E4" t="str">
            <v>赤木新体操チーム</v>
          </cell>
        </row>
        <row r="5">
          <cell r="A5">
            <v>204</v>
          </cell>
          <cell r="B5" t="str">
            <v>小泉明香</v>
          </cell>
          <cell r="C5" t="str">
            <v>ｺｲｽﾞﾐ ｱｷｶ</v>
          </cell>
          <cell r="D5" t="str">
            <v>中３</v>
          </cell>
          <cell r="E5" t="str">
            <v>赤木新体操チーム</v>
          </cell>
        </row>
        <row r="6">
          <cell r="A6">
            <v>205</v>
          </cell>
          <cell r="B6" t="str">
            <v>青木瑞恵</v>
          </cell>
          <cell r="C6" t="str">
            <v>ｱｵｷ ﾐｽﾞｴ</v>
          </cell>
          <cell r="D6" t="str">
            <v>中２</v>
          </cell>
          <cell r="E6" t="str">
            <v>赤木新体操チーム</v>
          </cell>
        </row>
        <row r="7">
          <cell r="A7">
            <v>206</v>
          </cell>
          <cell r="B7" t="str">
            <v>森山友紀子</v>
          </cell>
          <cell r="C7" t="str">
            <v>ﾓﾘﾔﾏ ﾕｷｺ</v>
          </cell>
          <cell r="D7" t="str">
            <v>中１</v>
          </cell>
          <cell r="E7" t="str">
            <v>赤木新体操チーム</v>
          </cell>
        </row>
        <row r="8">
          <cell r="A8">
            <v>207</v>
          </cell>
          <cell r="B8" t="str">
            <v>松本佳耶</v>
          </cell>
          <cell r="C8" t="str">
            <v>ﾏﾂﾓﾄ ｶﾔ</v>
          </cell>
          <cell r="D8" t="str">
            <v>小６</v>
          </cell>
          <cell r="E8" t="str">
            <v>赤木新体操チーム</v>
          </cell>
        </row>
        <row r="9">
          <cell r="A9">
            <v>301</v>
          </cell>
          <cell r="B9" t="str">
            <v>堀平もえり</v>
          </cell>
          <cell r="C9" t="str">
            <v>ﾎﾘﾋﾗ ﾓｴﾘ</v>
          </cell>
          <cell r="D9" t="str">
            <v>小６</v>
          </cell>
          <cell r="E9" t="str">
            <v>イグレック新体操クラブ</v>
          </cell>
        </row>
        <row r="10">
          <cell r="A10">
            <v>403</v>
          </cell>
          <cell r="B10" t="str">
            <v>鈴木遥香</v>
          </cell>
          <cell r="C10" t="str">
            <v>ｽｽﾞｷ ﾊﾙｶ</v>
          </cell>
          <cell r="D10" t="str">
            <v>中３</v>
          </cell>
          <cell r="E10" t="str">
            <v>いずみ野新体操クラブ</v>
          </cell>
        </row>
        <row r="11">
          <cell r="A11">
            <v>405</v>
          </cell>
          <cell r="B11" t="str">
            <v>吉田七海</v>
          </cell>
          <cell r="C11" t="str">
            <v>ﾖｼﾀﾞ ﾅﾅﾐ</v>
          </cell>
          <cell r="D11" t="str">
            <v>中２</v>
          </cell>
          <cell r="E11" t="str">
            <v>いずみ野新体操クラブ</v>
          </cell>
        </row>
        <row r="12">
          <cell r="A12">
            <v>406</v>
          </cell>
          <cell r="B12" t="str">
            <v>大川朝子</v>
          </cell>
          <cell r="C12" t="str">
            <v>ｵｵｶﾜ ｱｻｺ</v>
          </cell>
          <cell r="D12" t="str">
            <v>中２</v>
          </cell>
          <cell r="E12" t="str">
            <v>いずみ野新体操クラブ</v>
          </cell>
        </row>
        <row r="13">
          <cell r="A13">
            <v>601</v>
          </cell>
          <cell r="B13" t="str">
            <v>瀬口真実</v>
          </cell>
          <cell r="C13" t="str">
            <v>ｾｸﾞﾁ ﾏﾅﾐ</v>
          </cell>
          <cell r="D13" t="str">
            <v>中１</v>
          </cell>
          <cell r="E13" t="str">
            <v>エナージュ　ＲＧ</v>
          </cell>
        </row>
        <row r="14">
          <cell r="A14">
            <v>602</v>
          </cell>
          <cell r="B14" t="str">
            <v>小松佳穂</v>
          </cell>
          <cell r="C14" t="str">
            <v>ｺﾏﾂ ｶﾎ</v>
          </cell>
          <cell r="D14" t="str">
            <v>小６</v>
          </cell>
          <cell r="E14" t="str">
            <v>エナージュ　ＲＧ</v>
          </cell>
        </row>
        <row r="15">
          <cell r="A15">
            <v>604</v>
          </cell>
          <cell r="B15" t="str">
            <v>古川和</v>
          </cell>
          <cell r="C15" t="str">
            <v>ﾌﾙｶﾜ ｲｽﾞﾐ</v>
          </cell>
          <cell r="D15" t="str">
            <v>小５</v>
          </cell>
          <cell r="E15" t="str">
            <v>エナージュ　ＲＧ</v>
          </cell>
        </row>
        <row r="16">
          <cell r="A16">
            <v>803</v>
          </cell>
          <cell r="B16" t="str">
            <v>玉垣美佳</v>
          </cell>
          <cell r="C16" t="str">
            <v>ﾀﾏｶﾞｷ ﾐｶ</v>
          </cell>
          <cell r="D16" t="str">
            <v>中３</v>
          </cell>
          <cell r="E16" t="str">
            <v>海老名新体操クラブ</v>
          </cell>
        </row>
        <row r="17">
          <cell r="A17">
            <v>804</v>
          </cell>
          <cell r="B17" t="str">
            <v>諏訪なるみ</v>
          </cell>
          <cell r="C17" t="str">
            <v>ｽﾜ ﾅﾙﾐ</v>
          </cell>
          <cell r="D17" t="str">
            <v>中２</v>
          </cell>
          <cell r="E17" t="str">
            <v>海老名新体操クラブ</v>
          </cell>
        </row>
        <row r="18">
          <cell r="A18">
            <v>805</v>
          </cell>
          <cell r="B18" t="str">
            <v>原田沙紀</v>
          </cell>
          <cell r="C18" t="str">
            <v>ﾊﾗﾀﾞ ｻｷ</v>
          </cell>
          <cell r="D18" t="str">
            <v>中２</v>
          </cell>
          <cell r="E18" t="str">
            <v>海老名新体操クラブ</v>
          </cell>
        </row>
        <row r="19">
          <cell r="A19">
            <v>806</v>
          </cell>
          <cell r="B19" t="str">
            <v>山口友梨</v>
          </cell>
          <cell r="C19" t="str">
            <v>ﾔﾏｸﾞﾁ ﾕﾘ</v>
          </cell>
          <cell r="D19" t="str">
            <v>中２</v>
          </cell>
          <cell r="E19" t="str">
            <v>海老名新体操クラブ</v>
          </cell>
        </row>
        <row r="20">
          <cell r="A20">
            <v>807</v>
          </cell>
          <cell r="B20" t="str">
            <v>星野紗友梨</v>
          </cell>
          <cell r="C20" t="str">
            <v>ﾎｼﾉ ｻﾕﾘ</v>
          </cell>
          <cell r="D20" t="str">
            <v>中２</v>
          </cell>
          <cell r="E20" t="str">
            <v>海老名新体操クラブ</v>
          </cell>
        </row>
        <row r="21">
          <cell r="A21">
            <v>808</v>
          </cell>
          <cell r="B21" t="str">
            <v>猪熊苑子</v>
          </cell>
          <cell r="C21" t="str">
            <v>ｲﾉｸﾏ ｿﾉｺ</v>
          </cell>
          <cell r="D21" t="str">
            <v>小６</v>
          </cell>
          <cell r="E21" t="str">
            <v>海老名新体操クラブ</v>
          </cell>
        </row>
        <row r="22">
          <cell r="A22">
            <v>809</v>
          </cell>
          <cell r="B22" t="str">
            <v>塚原由里恵</v>
          </cell>
          <cell r="C22" t="str">
            <v>ﾂｶﾊﾗ ﾕﾘｴ</v>
          </cell>
          <cell r="D22" t="str">
            <v>小６</v>
          </cell>
          <cell r="E22" t="str">
            <v>海老名新体操クラブ</v>
          </cell>
        </row>
        <row r="23">
          <cell r="A23">
            <v>815</v>
          </cell>
          <cell r="B23" t="str">
            <v>宮台結花</v>
          </cell>
          <cell r="C23" t="str">
            <v>ﾐﾔﾀﾞｲ ﾕｶ</v>
          </cell>
          <cell r="D23" t="str">
            <v>小５</v>
          </cell>
          <cell r="E23" t="str">
            <v>海老名新体操クラブ</v>
          </cell>
        </row>
        <row r="24">
          <cell r="A24">
            <v>903</v>
          </cell>
          <cell r="B24" t="str">
            <v>石井麻衣</v>
          </cell>
          <cell r="C24" t="str">
            <v>ｲｼｲ ﾏｲ</v>
          </cell>
          <cell r="D24" t="str">
            <v>中１</v>
          </cell>
          <cell r="E24" t="str">
            <v>ｍ．ｍ　ＲＳＧ</v>
          </cell>
        </row>
        <row r="25">
          <cell r="A25">
            <v>904</v>
          </cell>
          <cell r="B25" t="str">
            <v>高倉真穂</v>
          </cell>
          <cell r="C25" t="str">
            <v>ﾀｶｸﾗ ﾏﾎ</v>
          </cell>
          <cell r="D25" t="str">
            <v>中１</v>
          </cell>
          <cell r="E25" t="str">
            <v>ｍ．ｍ　ＲＳＧ</v>
          </cell>
        </row>
        <row r="26">
          <cell r="A26">
            <v>906</v>
          </cell>
          <cell r="B26" t="str">
            <v>田中汐</v>
          </cell>
          <cell r="C26" t="str">
            <v>ﾀﾅｶ ｼﾎ</v>
          </cell>
          <cell r="D26" t="str">
            <v>小６</v>
          </cell>
          <cell r="E26" t="str">
            <v>ｍ．ｍ　ＲＳＧ</v>
          </cell>
        </row>
        <row r="27">
          <cell r="A27">
            <v>1001</v>
          </cell>
          <cell r="B27" t="str">
            <v>青木香穂</v>
          </cell>
          <cell r="C27" t="str">
            <v>ｱｵｷ ｶﾎ</v>
          </cell>
          <cell r="D27" t="str">
            <v>中３</v>
          </cell>
          <cell r="E27" t="str">
            <v>神奈川学園中学校</v>
          </cell>
        </row>
        <row r="28">
          <cell r="A28">
            <v>1003</v>
          </cell>
          <cell r="B28" t="str">
            <v>仲丸真理子</v>
          </cell>
          <cell r="C28" t="str">
            <v>ﾅｶﾏﾙ ﾏﾘｺ</v>
          </cell>
          <cell r="D28" t="str">
            <v>中３</v>
          </cell>
          <cell r="E28" t="str">
            <v>神奈川学園中学校</v>
          </cell>
        </row>
        <row r="29">
          <cell r="A29">
            <v>1004</v>
          </cell>
          <cell r="B29" t="str">
            <v>堀田由梨</v>
          </cell>
          <cell r="C29" t="str">
            <v>ﾎｯﾀ ﾕﾘ</v>
          </cell>
          <cell r="D29" t="str">
            <v>中３</v>
          </cell>
          <cell r="E29" t="str">
            <v>神奈川学園中学校</v>
          </cell>
        </row>
        <row r="30">
          <cell r="A30">
            <v>1005</v>
          </cell>
          <cell r="B30" t="str">
            <v>都丸美千子</v>
          </cell>
          <cell r="C30" t="str">
            <v>ﾄﾏﾙ ﾐﾁｺ</v>
          </cell>
          <cell r="D30" t="str">
            <v>中３</v>
          </cell>
          <cell r="E30" t="str">
            <v>神奈川学園中学校</v>
          </cell>
        </row>
        <row r="31">
          <cell r="A31">
            <v>1006</v>
          </cell>
          <cell r="B31" t="str">
            <v>本山美怜</v>
          </cell>
          <cell r="C31" t="str">
            <v>ﾓﾄﾔﾏ ﾐｻﾄ</v>
          </cell>
          <cell r="D31" t="str">
            <v>中３</v>
          </cell>
          <cell r="E31" t="str">
            <v>神奈川学園中学校</v>
          </cell>
        </row>
        <row r="32">
          <cell r="A32">
            <v>1010</v>
          </cell>
          <cell r="B32" t="str">
            <v>中村沙也香</v>
          </cell>
          <cell r="C32" t="str">
            <v>ﾅｶﾑﾗ ｻﾔｶ</v>
          </cell>
          <cell r="D32" t="str">
            <v>中２</v>
          </cell>
          <cell r="E32" t="str">
            <v>神奈川学園中学校</v>
          </cell>
        </row>
        <row r="33">
          <cell r="A33">
            <v>1011</v>
          </cell>
          <cell r="B33" t="str">
            <v>石山理恵</v>
          </cell>
          <cell r="C33" t="str">
            <v>ｲｼﾔﾏ ﾘｴ</v>
          </cell>
          <cell r="D33" t="str">
            <v>中２</v>
          </cell>
          <cell r="E33" t="str">
            <v>神奈川学園中学校</v>
          </cell>
        </row>
        <row r="34">
          <cell r="A34">
            <v>1101</v>
          </cell>
          <cell r="B34" t="str">
            <v>伊藤沙希</v>
          </cell>
          <cell r="C34" t="str">
            <v>ｲﾄｳ ｻｷ</v>
          </cell>
          <cell r="D34" t="str">
            <v>中３</v>
          </cell>
          <cell r="E34" t="str">
            <v>相模原みどりスポーツクラブ</v>
          </cell>
        </row>
        <row r="35">
          <cell r="A35">
            <v>1102</v>
          </cell>
          <cell r="B35" t="str">
            <v>本田茜</v>
          </cell>
          <cell r="C35" t="str">
            <v>ﾎﾝﾀﾞ ｱｶﾈ</v>
          </cell>
          <cell r="D35" t="str">
            <v>中２</v>
          </cell>
          <cell r="E35" t="str">
            <v>相模原みどりスポーツクラブ</v>
          </cell>
        </row>
        <row r="36">
          <cell r="A36">
            <v>1110</v>
          </cell>
          <cell r="B36" t="str">
            <v>吉田夢花</v>
          </cell>
          <cell r="C36" t="str">
            <v>ﾖｼﾀﾞ ﾕﾒｶ</v>
          </cell>
          <cell r="D36" t="str">
            <v>小５</v>
          </cell>
          <cell r="E36" t="str">
            <v>相模原みどりスポーツクラブ</v>
          </cell>
        </row>
        <row r="37">
          <cell r="A37">
            <v>1314</v>
          </cell>
          <cell r="B37" t="str">
            <v>岡田栞</v>
          </cell>
          <cell r="C37" t="str">
            <v>ｵｶﾀﾞ ｼｵﾘ</v>
          </cell>
          <cell r="D37" t="str">
            <v>中２</v>
          </cell>
          <cell r="E37" t="str">
            <v>ＧＨ新体操クラブ</v>
          </cell>
        </row>
        <row r="38">
          <cell r="A38">
            <v>1315</v>
          </cell>
          <cell r="B38" t="str">
            <v>武石真帆</v>
          </cell>
          <cell r="C38" t="str">
            <v>ﾀｹｲｼ ﾏﾎ</v>
          </cell>
          <cell r="D38" t="str">
            <v>中１</v>
          </cell>
          <cell r="E38" t="str">
            <v>ＧＨ新体操クラブ</v>
          </cell>
        </row>
        <row r="39">
          <cell r="A39">
            <v>1316</v>
          </cell>
          <cell r="B39" t="str">
            <v>岡田杏</v>
          </cell>
          <cell r="C39" t="str">
            <v>ｵｶﾀﾞ ｱﾝ</v>
          </cell>
          <cell r="D39" t="str">
            <v>小６</v>
          </cell>
          <cell r="E39" t="str">
            <v>ＧＨ新体操クラブ</v>
          </cell>
        </row>
        <row r="40">
          <cell r="A40">
            <v>1701</v>
          </cell>
          <cell r="B40" t="str">
            <v>吉田芽</v>
          </cell>
          <cell r="C40" t="str">
            <v>ﾖｼﾀﾞ ﾒｲ</v>
          </cell>
          <cell r="D40" t="str">
            <v>中２</v>
          </cell>
          <cell r="E40" t="str">
            <v>白土新体操クラブ</v>
          </cell>
        </row>
        <row r="41">
          <cell r="A41">
            <v>1702</v>
          </cell>
          <cell r="B41" t="str">
            <v>柴田祥子</v>
          </cell>
          <cell r="C41" t="str">
            <v>ｼﾊﾞﾀ ｼｮｳｺ</v>
          </cell>
          <cell r="D41" t="str">
            <v>中１</v>
          </cell>
          <cell r="E41" t="str">
            <v>白土新体操クラブ</v>
          </cell>
        </row>
        <row r="42">
          <cell r="A42">
            <v>1703</v>
          </cell>
          <cell r="B42" t="str">
            <v>大門歩実</v>
          </cell>
          <cell r="C42" t="str">
            <v>ﾀﾞｲﾓﾝ ｱﾕﾐ</v>
          </cell>
          <cell r="D42" t="str">
            <v>中１</v>
          </cell>
          <cell r="E42" t="str">
            <v>白土新体操クラブ</v>
          </cell>
        </row>
        <row r="43">
          <cell r="A43">
            <v>1704</v>
          </cell>
          <cell r="B43" t="str">
            <v>後藤友香</v>
          </cell>
          <cell r="C43" t="str">
            <v>ｺﾞﾄｳ ﾕｶ</v>
          </cell>
          <cell r="D43" t="str">
            <v>中１</v>
          </cell>
          <cell r="E43" t="str">
            <v>白土新体操クラブ</v>
          </cell>
        </row>
        <row r="44">
          <cell r="A44">
            <v>1705</v>
          </cell>
          <cell r="B44" t="str">
            <v>矢矧多瑛</v>
          </cell>
          <cell r="C44" t="str">
            <v>ﾔﾊｷﾞ ﾀｴ</v>
          </cell>
          <cell r="D44" t="str">
            <v>中１</v>
          </cell>
          <cell r="E44" t="str">
            <v>白土新体操クラブ</v>
          </cell>
        </row>
        <row r="45">
          <cell r="A45">
            <v>1706</v>
          </cell>
          <cell r="B45" t="str">
            <v>佐藤優</v>
          </cell>
          <cell r="C45" t="str">
            <v>ｻﾄｳ ﾕｳ</v>
          </cell>
          <cell r="D45" t="str">
            <v>中１</v>
          </cell>
          <cell r="E45" t="str">
            <v>白土新体操クラブ</v>
          </cell>
        </row>
        <row r="46">
          <cell r="A46">
            <v>1707</v>
          </cell>
          <cell r="B46" t="str">
            <v>太田成美</v>
          </cell>
          <cell r="C46" t="str">
            <v>ｵｵﾀ ﾅﾙﾐ</v>
          </cell>
          <cell r="D46" t="str">
            <v>中１</v>
          </cell>
          <cell r="E46" t="str">
            <v>白土新体操クラブ</v>
          </cell>
        </row>
        <row r="47">
          <cell r="A47">
            <v>1711</v>
          </cell>
          <cell r="B47" t="str">
            <v>福田安希子</v>
          </cell>
          <cell r="C47" t="str">
            <v>ﾌｸﾀﾞ ｱｷｺ</v>
          </cell>
          <cell r="D47" t="str">
            <v>小６</v>
          </cell>
          <cell r="E47" t="str">
            <v>白土新体操クラブ</v>
          </cell>
        </row>
        <row r="48">
          <cell r="A48">
            <v>1713</v>
          </cell>
          <cell r="B48" t="str">
            <v>田中佑果</v>
          </cell>
          <cell r="C48" t="str">
            <v>ﾀﾅｶ ﾕｶ</v>
          </cell>
          <cell r="D48" t="str">
            <v>小６</v>
          </cell>
          <cell r="E48" t="str">
            <v>白土新体操クラブ</v>
          </cell>
        </row>
        <row r="49">
          <cell r="A49">
            <v>1901</v>
          </cell>
          <cell r="B49" t="str">
            <v>鈴木麻衣那</v>
          </cell>
          <cell r="C49" t="str">
            <v>ｽｽﾞｷ ﾏｲﾅ</v>
          </cell>
          <cell r="D49" t="str">
            <v>中３</v>
          </cell>
          <cell r="E49" t="str">
            <v>ＳＥＩＳＨＩＮ　ＲＳＧ</v>
          </cell>
        </row>
        <row r="50">
          <cell r="A50">
            <v>1902</v>
          </cell>
          <cell r="B50" t="str">
            <v>中田倫未</v>
          </cell>
          <cell r="C50" t="str">
            <v>ﾅｶﾀ ﾂｸﾞﾐ</v>
          </cell>
          <cell r="D50" t="str">
            <v>中３</v>
          </cell>
          <cell r="E50" t="str">
            <v>ＳＥＩＳＨＩＮ　ＲＳＧ</v>
          </cell>
        </row>
        <row r="51">
          <cell r="A51">
            <v>1903</v>
          </cell>
          <cell r="B51" t="str">
            <v>石上優</v>
          </cell>
          <cell r="C51" t="str">
            <v>ｲｼｶﾞﾐ ﾕｳ</v>
          </cell>
          <cell r="D51" t="str">
            <v>中２</v>
          </cell>
          <cell r="E51" t="str">
            <v>ＳＥＩＳＨＩＮ　ＲＳＧ</v>
          </cell>
        </row>
        <row r="52">
          <cell r="A52">
            <v>2002</v>
          </cell>
          <cell r="B52" t="str">
            <v>横田栞</v>
          </cell>
          <cell r="C52" t="str">
            <v>ﾖｺﾀ ｼｵﾘ</v>
          </cell>
          <cell r="D52" t="str">
            <v>中１</v>
          </cell>
          <cell r="E52" t="str">
            <v>SEISHIN　RSG 相陽</v>
          </cell>
        </row>
        <row r="53">
          <cell r="A53">
            <v>2003</v>
          </cell>
          <cell r="B53" t="str">
            <v>近藤のぞみ</v>
          </cell>
          <cell r="C53" t="str">
            <v>ｺﾝﾄﾞｳ ﾉｿﾞﾐ</v>
          </cell>
          <cell r="D53" t="str">
            <v>小６</v>
          </cell>
          <cell r="E53" t="str">
            <v>SEISHIN　RSG 相陽</v>
          </cell>
        </row>
        <row r="54">
          <cell r="A54">
            <v>2004</v>
          </cell>
          <cell r="B54" t="str">
            <v>白井陽子</v>
          </cell>
          <cell r="C54" t="str">
            <v>ｼﾗｲ ﾖｳｺ</v>
          </cell>
          <cell r="D54" t="str">
            <v>小５</v>
          </cell>
          <cell r="E54" t="str">
            <v>SEISHIN　RSG 相陽</v>
          </cell>
        </row>
        <row r="55">
          <cell r="A55">
            <v>2107</v>
          </cell>
          <cell r="B55" t="str">
            <v>須田絵美子</v>
          </cell>
          <cell r="C55" t="str">
            <v>ｽﾀﾞ ｴﾐｺ</v>
          </cell>
          <cell r="D55" t="str">
            <v>中３</v>
          </cell>
          <cell r="E55" t="str">
            <v>ソレイユ</v>
          </cell>
        </row>
        <row r="56">
          <cell r="A56">
            <v>2108</v>
          </cell>
          <cell r="B56" t="str">
            <v>東野こずえ</v>
          </cell>
          <cell r="C56" t="str">
            <v>ﾄｳﾉ ｺｽﾞｴ</v>
          </cell>
          <cell r="D56" t="str">
            <v>中３</v>
          </cell>
          <cell r="E56" t="str">
            <v>ソレイユ</v>
          </cell>
        </row>
        <row r="57">
          <cell r="A57">
            <v>2109</v>
          </cell>
          <cell r="B57" t="str">
            <v>森久保ゆうき</v>
          </cell>
          <cell r="C57" t="str">
            <v>ﾓﾘｸﾎﾞ ﾕｳｷ</v>
          </cell>
          <cell r="D57" t="str">
            <v>中２</v>
          </cell>
          <cell r="E57" t="str">
            <v>ソレイユ</v>
          </cell>
        </row>
        <row r="58">
          <cell r="A58">
            <v>2110</v>
          </cell>
          <cell r="B58" t="str">
            <v>大間美奈</v>
          </cell>
          <cell r="C58" t="str">
            <v>ｵｵﾏ ﾐﾅ</v>
          </cell>
          <cell r="D58" t="str">
            <v>中２</v>
          </cell>
          <cell r="E58" t="str">
            <v>ソレイユ</v>
          </cell>
        </row>
        <row r="59">
          <cell r="A59">
            <v>2111</v>
          </cell>
          <cell r="B59" t="str">
            <v>御園悠希</v>
          </cell>
          <cell r="C59" t="str">
            <v>ﾐｿﾉ ﾕｷ</v>
          </cell>
          <cell r="D59" t="str">
            <v>中２</v>
          </cell>
          <cell r="E59" t="str">
            <v>ソレイユ</v>
          </cell>
        </row>
        <row r="60">
          <cell r="A60">
            <v>2112</v>
          </cell>
          <cell r="B60" t="str">
            <v>藤田夕佳里</v>
          </cell>
          <cell r="C60" t="str">
            <v>ﾌｼﾞﾀ ﾕｶﾘ</v>
          </cell>
          <cell r="D60" t="str">
            <v>中１</v>
          </cell>
          <cell r="E60" t="str">
            <v>ソレイユ</v>
          </cell>
        </row>
        <row r="61">
          <cell r="A61">
            <v>2113</v>
          </cell>
          <cell r="B61" t="str">
            <v>吉永奈津貴</v>
          </cell>
          <cell r="C61" t="str">
            <v>ﾖｼﾅｶﾞ ﾅﾂｷ</v>
          </cell>
          <cell r="D61" t="str">
            <v>中１</v>
          </cell>
          <cell r="E61" t="str">
            <v>ソレイユ</v>
          </cell>
        </row>
        <row r="62">
          <cell r="A62">
            <v>2114</v>
          </cell>
          <cell r="B62" t="str">
            <v>稲岡東子</v>
          </cell>
          <cell r="C62" t="str">
            <v>ｲﾅｵｶ ﾄｳｺ</v>
          </cell>
          <cell r="D62" t="str">
            <v>中１</v>
          </cell>
          <cell r="E62" t="str">
            <v>ソレイユ</v>
          </cell>
        </row>
        <row r="63">
          <cell r="A63">
            <v>2221</v>
          </cell>
          <cell r="B63" t="str">
            <v>森久保愛</v>
          </cell>
          <cell r="C63" t="str">
            <v>ﾓﾘｸﾎﾞ ﾒｸﾞﾐ</v>
          </cell>
          <cell r="D63" t="str">
            <v>小５</v>
          </cell>
          <cell r="E63" t="str">
            <v>ソレイユＪｒ</v>
          </cell>
        </row>
        <row r="64">
          <cell r="A64">
            <v>2222</v>
          </cell>
          <cell r="B64" t="str">
            <v>菅原海季</v>
          </cell>
          <cell r="C64" t="str">
            <v>ｽｶﾞﾜﾗ ﾐｽﾞｷ</v>
          </cell>
          <cell r="D64" t="str">
            <v>小５</v>
          </cell>
          <cell r="E64" t="str">
            <v>ソレイユＪｒ</v>
          </cell>
        </row>
        <row r="65">
          <cell r="A65">
            <v>2501</v>
          </cell>
          <cell r="B65" t="str">
            <v>川崎園華</v>
          </cell>
          <cell r="C65" t="str">
            <v>ｶﾜｻｷ ｿﾉｶ</v>
          </cell>
          <cell r="D65" t="str">
            <v>中１</v>
          </cell>
          <cell r="E65" t="str">
            <v>とうだいＪｒ新体操クラブ</v>
          </cell>
        </row>
        <row r="66">
          <cell r="A66">
            <v>2502</v>
          </cell>
          <cell r="B66" t="str">
            <v>里内日香理</v>
          </cell>
          <cell r="C66" t="str">
            <v>ｻﾄｳﾁ ﾋｶﾘ</v>
          </cell>
          <cell r="D66" t="str">
            <v>小６</v>
          </cell>
          <cell r="E66" t="str">
            <v>とうだいＪｒ新体操クラブ</v>
          </cell>
        </row>
        <row r="67">
          <cell r="A67">
            <v>2503</v>
          </cell>
          <cell r="B67" t="str">
            <v>竹内実佳</v>
          </cell>
          <cell r="C67" t="str">
            <v>ﾀｹｳﾁ ﾐｶ</v>
          </cell>
          <cell r="D67" t="str">
            <v>小６</v>
          </cell>
          <cell r="E67" t="str">
            <v>とうだいＪｒ新体操クラブ</v>
          </cell>
        </row>
        <row r="68">
          <cell r="A68">
            <v>2504</v>
          </cell>
          <cell r="B68" t="str">
            <v>大野夏佳</v>
          </cell>
          <cell r="C68" t="str">
            <v>ｵｵﾉ ﾅﾂｶ</v>
          </cell>
          <cell r="D68" t="str">
            <v>小５</v>
          </cell>
          <cell r="E68" t="str">
            <v>とうだいＪｒ新体操クラブ</v>
          </cell>
        </row>
        <row r="69">
          <cell r="A69">
            <v>2506</v>
          </cell>
          <cell r="B69" t="str">
            <v>水野育美</v>
          </cell>
          <cell r="C69" t="str">
            <v>ﾐｽﾞﾉ ｲｸﾐ</v>
          </cell>
          <cell r="D69" t="str">
            <v>小６</v>
          </cell>
          <cell r="E69" t="str">
            <v>とうだいＪｒ新体操クラブ</v>
          </cell>
        </row>
        <row r="70">
          <cell r="A70">
            <v>2508</v>
          </cell>
          <cell r="B70" t="str">
            <v>西田有沙</v>
          </cell>
          <cell r="C70" t="str">
            <v>ﾆｼﾀﾞ ｱﾘｻ</v>
          </cell>
          <cell r="D70" t="str">
            <v>小５</v>
          </cell>
          <cell r="E70" t="str">
            <v>とうだいＪｒ新体操クラブ</v>
          </cell>
        </row>
        <row r="71">
          <cell r="A71">
            <v>2601</v>
          </cell>
          <cell r="B71" t="str">
            <v>新井杏子</v>
          </cell>
          <cell r="C71" t="str">
            <v>ｱﾗｲ ｷｮｳｺ</v>
          </cell>
          <cell r="D71" t="str">
            <v>中３</v>
          </cell>
          <cell r="E71" t="str">
            <v>東台新体操クラブ</v>
          </cell>
        </row>
        <row r="72">
          <cell r="A72">
            <v>2602</v>
          </cell>
          <cell r="B72" t="str">
            <v>鬼木瞳</v>
          </cell>
          <cell r="C72" t="str">
            <v>ｵﾆｷ ﾋﾄﾐ</v>
          </cell>
          <cell r="D72" t="str">
            <v>中３</v>
          </cell>
          <cell r="E72" t="str">
            <v>東台新体操クラブ</v>
          </cell>
        </row>
        <row r="73">
          <cell r="A73">
            <v>2603</v>
          </cell>
          <cell r="B73" t="str">
            <v>鈴木綾夏</v>
          </cell>
          <cell r="C73" t="str">
            <v>ｽｽﾞｷ ｱﾔｶ</v>
          </cell>
          <cell r="D73" t="str">
            <v>中３</v>
          </cell>
          <cell r="E73" t="str">
            <v>東台新体操クラブ</v>
          </cell>
        </row>
        <row r="74">
          <cell r="A74">
            <v>2604</v>
          </cell>
          <cell r="B74" t="str">
            <v>竹内花鈴</v>
          </cell>
          <cell r="C74" t="str">
            <v>ﾀｹｳﾁ ｶﾘﾝ</v>
          </cell>
          <cell r="D74" t="str">
            <v>中３</v>
          </cell>
          <cell r="E74" t="str">
            <v>東台新体操クラブ</v>
          </cell>
        </row>
        <row r="75">
          <cell r="A75">
            <v>2605</v>
          </cell>
          <cell r="B75" t="str">
            <v>南條知絵</v>
          </cell>
          <cell r="C75" t="str">
            <v>ﾅﾝｼﾞｮｳ ﾄﾓｴ</v>
          </cell>
          <cell r="D75" t="str">
            <v>中３</v>
          </cell>
          <cell r="E75" t="str">
            <v>東台新体操クラブ</v>
          </cell>
        </row>
        <row r="76">
          <cell r="A76">
            <v>2606</v>
          </cell>
          <cell r="B76" t="str">
            <v>川西麻美</v>
          </cell>
          <cell r="C76" t="str">
            <v>ｶﾜﾆｼ ﾏﾐ</v>
          </cell>
          <cell r="D76" t="str">
            <v>中２</v>
          </cell>
          <cell r="E76" t="str">
            <v>東台新体操クラブ</v>
          </cell>
        </row>
        <row r="77">
          <cell r="A77">
            <v>2609</v>
          </cell>
          <cell r="B77" t="str">
            <v>鈴木千尋</v>
          </cell>
          <cell r="C77" t="str">
            <v>ｽｽﾞｷ ﾁﾋﾛ</v>
          </cell>
          <cell r="D77" t="str">
            <v>中２</v>
          </cell>
          <cell r="E77" t="str">
            <v>東台新体操クラブ</v>
          </cell>
        </row>
        <row r="78">
          <cell r="A78">
            <v>2611</v>
          </cell>
          <cell r="B78" t="str">
            <v>中村彩花</v>
          </cell>
          <cell r="C78" t="str">
            <v>ﾅｶﾑﾗ ｱﾔｶ</v>
          </cell>
          <cell r="D78" t="str">
            <v>中１</v>
          </cell>
          <cell r="E78" t="str">
            <v>東台新体操クラブ</v>
          </cell>
        </row>
        <row r="79">
          <cell r="A79">
            <v>2701</v>
          </cell>
          <cell r="B79" t="str">
            <v>田辺暁子</v>
          </cell>
          <cell r="C79" t="str">
            <v>ﾀﾅﾍﾞ ｱｷｺ</v>
          </cell>
          <cell r="D79" t="str">
            <v>小６</v>
          </cell>
          <cell r="E79" t="str">
            <v>なでしこ　ＲＳＧ</v>
          </cell>
        </row>
        <row r="80">
          <cell r="A80">
            <v>2702</v>
          </cell>
          <cell r="B80" t="str">
            <v>加藤みち子</v>
          </cell>
          <cell r="C80" t="str">
            <v>ｶﾄｳ ﾐﾁｺ</v>
          </cell>
          <cell r="D80" t="str">
            <v>小６</v>
          </cell>
          <cell r="E80" t="str">
            <v>なでしこ　ＲＳＧ</v>
          </cell>
        </row>
        <row r="81">
          <cell r="A81">
            <v>2704</v>
          </cell>
          <cell r="B81" t="str">
            <v>成重亜実</v>
          </cell>
          <cell r="C81" t="str">
            <v>ﾅﾘｼｹﾞ ｱﾐ</v>
          </cell>
          <cell r="D81" t="str">
            <v>小５</v>
          </cell>
          <cell r="E81" t="str">
            <v>なでしこ　ＲＳＧ</v>
          </cell>
        </row>
        <row r="82">
          <cell r="A82">
            <v>2804</v>
          </cell>
          <cell r="B82" t="str">
            <v>草山慧</v>
          </cell>
          <cell r="D82" t="str">
            <v>中２</v>
          </cell>
          <cell r="E82" t="str">
            <v>秦野ＲＧクラブ</v>
          </cell>
        </row>
        <row r="83">
          <cell r="A83">
            <v>3101</v>
          </cell>
          <cell r="B83" t="str">
            <v>安岡桜子</v>
          </cell>
          <cell r="C83" t="str">
            <v>ﾔｽｵｶ ｻｸﾗｺ</v>
          </cell>
          <cell r="D83" t="str">
            <v>中３</v>
          </cell>
          <cell r="E83" t="str">
            <v>平塚新体操クラブ</v>
          </cell>
        </row>
        <row r="84">
          <cell r="A84">
            <v>3102</v>
          </cell>
          <cell r="B84" t="str">
            <v>小林友香子</v>
          </cell>
          <cell r="C84" t="str">
            <v>ｺﾊﾞﾔｼ ﾕｶｺ</v>
          </cell>
          <cell r="D84" t="str">
            <v>中３</v>
          </cell>
          <cell r="E84" t="str">
            <v>平塚新体操クラブ</v>
          </cell>
        </row>
        <row r="85">
          <cell r="A85">
            <v>3103</v>
          </cell>
          <cell r="B85" t="str">
            <v>本夛みなみ</v>
          </cell>
          <cell r="D85" t="str">
            <v>中３</v>
          </cell>
          <cell r="E85" t="str">
            <v>平塚新体操クラブ</v>
          </cell>
        </row>
        <row r="86">
          <cell r="A86">
            <v>3104</v>
          </cell>
          <cell r="B86" t="str">
            <v>中村玲菜</v>
          </cell>
          <cell r="D86" t="str">
            <v>中３</v>
          </cell>
          <cell r="E86" t="str">
            <v>平塚新体操クラブ</v>
          </cell>
        </row>
        <row r="87">
          <cell r="A87">
            <v>3105</v>
          </cell>
          <cell r="B87" t="str">
            <v>井出由紀</v>
          </cell>
          <cell r="D87" t="str">
            <v>中３</v>
          </cell>
          <cell r="E87" t="str">
            <v>平塚新体操クラブ</v>
          </cell>
        </row>
        <row r="88">
          <cell r="A88">
            <v>3107</v>
          </cell>
          <cell r="B88" t="str">
            <v>成重祐香</v>
          </cell>
          <cell r="C88" t="str">
            <v>ﾅﾘｼｹﾞ ﾕｶ</v>
          </cell>
          <cell r="D88" t="str">
            <v>中２</v>
          </cell>
          <cell r="E88" t="str">
            <v>平塚新体操クラブ</v>
          </cell>
        </row>
        <row r="89">
          <cell r="A89">
            <v>3108</v>
          </cell>
          <cell r="B89" t="str">
            <v>小金井理沙</v>
          </cell>
          <cell r="C89" t="str">
            <v>ｺｶﾞﾈｲ ﾘｻ</v>
          </cell>
          <cell r="D89" t="str">
            <v>中２</v>
          </cell>
          <cell r="E89" t="str">
            <v>平塚新体操クラブ</v>
          </cell>
        </row>
        <row r="90">
          <cell r="A90">
            <v>3109</v>
          </cell>
          <cell r="B90" t="str">
            <v>石倉華奈</v>
          </cell>
          <cell r="C90" t="str">
            <v>ｲｼｸﾗ ﾊﾅ</v>
          </cell>
          <cell r="D90" t="str">
            <v>中２</v>
          </cell>
          <cell r="E90" t="str">
            <v>平塚新体操クラブ</v>
          </cell>
        </row>
        <row r="91">
          <cell r="A91">
            <v>3110</v>
          </cell>
          <cell r="B91" t="str">
            <v>木村光那</v>
          </cell>
          <cell r="C91" t="str">
            <v>ｷﾑﾗ ﾐﾅ</v>
          </cell>
          <cell r="D91" t="str">
            <v>中２</v>
          </cell>
          <cell r="E91" t="str">
            <v>平塚新体操クラブ</v>
          </cell>
        </row>
        <row r="92">
          <cell r="A92">
            <v>3111</v>
          </cell>
          <cell r="B92" t="str">
            <v>内田優理</v>
          </cell>
          <cell r="D92" t="str">
            <v>中２</v>
          </cell>
          <cell r="E92" t="str">
            <v>平塚新体操クラブ</v>
          </cell>
        </row>
        <row r="93">
          <cell r="A93">
            <v>3112</v>
          </cell>
          <cell r="B93" t="str">
            <v>猪脵美穂</v>
          </cell>
          <cell r="D93" t="str">
            <v>中２</v>
          </cell>
          <cell r="E93" t="str">
            <v>平塚新体操クラブ</v>
          </cell>
        </row>
        <row r="94">
          <cell r="A94">
            <v>3113</v>
          </cell>
          <cell r="B94" t="str">
            <v>鎌本忍</v>
          </cell>
          <cell r="D94" t="str">
            <v>中２</v>
          </cell>
          <cell r="E94" t="str">
            <v>平塚新体操クラブ</v>
          </cell>
        </row>
        <row r="95">
          <cell r="A95">
            <v>3114</v>
          </cell>
          <cell r="B95" t="str">
            <v>酒井美帆</v>
          </cell>
          <cell r="C95" t="str">
            <v>ｻｶｲ ﾐﾎ</v>
          </cell>
          <cell r="D95" t="str">
            <v>中２</v>
          </cell>
          <cell r="E95" t="str">
            <v>平塚新体操クラブ</v>
          </cell>
        </row>
        <row r="96">
          <cell r="A96">
            <v>3115</v>
          </cell>
          <cell r="B96" t="str">
            <v>大屋仁美</v>
          </cell>
          <cell r="D96" t="str">
            <v>中２</v>
          </cell>
          <cell r="E96" t="str">
            <v>平塚新体操クラブ</v>
          </cell>
        </row>
        <row r="97">
          <cell r="A97">
            <v>3118</v>
          </cell>
          <cell r="B97" t="str">
            <v>藤沢真衣</v>
          </cell>
          <cell r="D97" t="str">
            <v>中２</v>
          </cell>
          <cell r="E97" t="str">
            <v>平塚新体操クラブ</v>
          </cell>
        </row>
        <row r="98">
          <cell r="A98">
            <v>3401</v>
          </cell>
          <cell r="B98" t="str">
            <v>本田愛香</v>
          </cell>
          <cell r="C98" t="str">
            <v>ﾎﾝﾀﾞ ｱｲｶ</v>
          </cell>
          <cell r="D98" t="str">
            <v>中３</v>
          </cell>
          <cell r="E98" t="str">
            <v>古川　ＲＧ</v>
          </cell>
        </row>
        <row r="99">
          <cell r="A99">
            <v>3402</v>
          </cell>
          <cell r="B99" t="str">
            <v>西山香織</v>
          </cell>
          <cell r="C99" t="str">
            <v>ﾆｼﾔﾏ ｶｵﾘ</v>
          </cell>
          <cell r="D99" t="str">
            <v>中３</v>
          </cell>
          <cell r="E99" t="str">
            <v>古川　ＲＧ</v>
          </cell>
        </row>
        <row r="100">
          <cell r="A100">
            <v>3403</v>
          </cell>
          <cell r="B100" t="str">
            <v>守谷一葉</v>
          </cell>
          <cell r="C100" t="str">
            <v>ﾓﾘﾔ ｶｽﾞﾊ</v>
          </cell>
          <cell r="D100" t="str">
            <v>中２</v>
          </cell>
          <cell r="E100" t="str">
            <v>古川　ＲＧ</v>
          </cell>
        </row>
        <row r="101">
          <cell r="A101">
            <v>3404</v>
          </cell>
          <cell r="B101" t="str">
            <v>田中美咲</v>
          </cell>
          <cell r="C101" t="str">
            <v>ﾀﾅｶ ﾐｻｷ</v>
          </cell>
          <cell r="D101" t="str">
            <v>中１</v>
          </cell>
          <cell r="E101" t="str">
            <v>古川　ＲＧ</v>
          </cell>
        </row>
        <row r="102">
          <cell r="A102">
            <v>3405</v>
          </cell>
          <cell r="B102" t="str">
            <v>鈴木実沙紀</v>
          </cell>
          <cell r="C102" t="str">
            <v>ｽｽﾞｷ ﾐｻｷ</v>
          </cell>
          <cell r="D102" t="str">
            <v>小６</v>
          </cell>
          <cell r="E102" t="str">
            <v>古川　ＲＧ</v>
          </cell>
        </row>
        <row r="103">
          <cell r="A103">
            <v>3406</v>
          </cell>
          <cell r="B103" t="str">
            <v>永田楓</v>
          </cell>
          <cell r="C103" t="str">
            <v>ﾅｶﾞﾀ ｶｴﾃﾞ</v>
          </cell>
          <cell r="D103" t="str">
            <v>小６</v>
          </cell>
          <cell r="E103" t="str">
            <v>古川　ＲＧ</v>
          </cell>
        </row>
        <row r="104">
          <cell r="A104">
            <v>3407</v>
          </cell>
          <cell r="B104" t="str">
            <v>河野沙樹</v>
          </cell>
          <cell r="C104" t="str">
            <v>ｺｳﾉ ｻｷ</v>
          </cell>
          <cell r="D104" t="str">
            <v>小６</v>
          </cell>
          <cell r="E104" t="str">
            <v>古川　ＲＧ</v>
          </cell>
        </row>
        <row r="105">
          <cell r="A105">
            <v>3410</v>
          </cell>
          <cell r="B105" t="str">
            <v>末岡和夏子</v>
          </cell>
          <cell r="C105" t="str">
            <v>ｽｴｵｶ ﾜｶｺ</v>
          </cell>
          <cell r="D105" t="str">
            <v>小５</v>
          </cell>
          <cell r="E105" t="str">
            <v>古川　ＲＧ</v>
          </cell>
        </row>
        <row r="106">
          <cell r="A106">
            <v>3411</v>
          </cell>
          <cell r="B106" t="str">
            <v>光永有花</v>
          </cell>
          <cell r="C106" t="str">
            <v>ﾐﾂﾅｶﾞ ﾕｶ</v>
          </cell>
          <cell r="D106" t="str">
            <v>小５</v>
          </cell>
          <cell r="E106" t="str">
            <v>古川　ＲＧ</v>
          </cell>
        </row>
        <row r="107">
          <cell r="A107">
            <v>3701</v>
          </cell>
          <cell r="B107" t="str">
            <v>大竹成美</v>
          </cell>
          <cell r="C107" t="str">
            <v>ｵｵﾀｹ ﾅﾙﾐ</v>
          </cell>
          <cell r="D107" t="str">
            <v>中３</v>
          </cell>
          <cell r="E107" t="str">
            <v>緑ヶ丘新体操クラブ</v>
          </cell>
        </row>
        <row r="108">
          <cell r="A108">
            <v>3704</v>
          </cell>
          <cell r="B108" t="str">
            <v>柏原海月</v>
          </cell>
          <cell r="C108" t="str">
            <v>ｶｼﾜﾊﾞﾗ ﾐｽﾞｷ</v>
          </cell>
          <cell r="D108" t="str">
            <v>小５</v>
          </cell>
          <cell r="E108" t="str">
            <v>緑ヶ丘新体操クラブ</v>
          </cell>
        </row>
        <row r="109">
          <cell r="A109">
            <v>3901</v>
          </cell>
          <cell r="B109" t="str">
            <v>小林万莉奈</v>
          </cell>
          <cell r="C109" t="str">
            <v>ｺﾊﾞﾔｼ ﾏﾘﾅ</v>
          </cell>
          <cell r="D109" t="str">
            <v>中３</v>
          </cell>
          <cell r="E109" t="str">
            <v>森村学園中等部</v>
          </cell>
        </row>
        <row r="110">
          <cell r="A110">
            <v>3903</v>
          </cell>
          <cell r="B110" t="str">
            <v>遠藤真由美</v>
          </cell>
          <cell r="C110" t="str">
            <v>ｴﾝﾄﾞｳ ﾏﾕﾐ</v>
          </cell>
          <cell r="D110" t="str">
            <v>中３</v>
          </cell>
          <cell r="E110" t="str">
            <v>森村学園中等部</v>
          </cell>
        </row>
        <row r="111">
          <cell r="A111">
            <v>3905</v>
          </cell>
          <cell r="B111" t="str">
            <v>喜田沙織</v>
          </cell>
          <cell r="C111" t="str">
            <v>ｷﾀ ｻｵﾘ</v>
          </cell>
          <cell r="D111" t="str">
            <v>中３</v>
          </cell>
          <cell r="E111" t="str">
            <v>森村学園中等部</v>
          </cell>
        </row>
        <row r="112">
          <cell r="A112">
            <v>3909</v>
          </cell>
          <cell r="B112" t="str">
            <v>落合友子</v>
          </cell>
          <cell r="C112" t="str">
            <v>ｵﾁｱｲ ﾄﾓｺ</v>
          </cell>
          <cell r="D112" t="str">
            <v>中２</v>
          </cell>
          <cell r="E112" t="str">
            <v>森村学園中等部</v>
          </cell>
        </row>
        <row r="113">
          <cell r="A113">
            <v>3911</v>
          </cell>
          <cell r="B113" t="str">
            <v>土屋奈津子</v>
          </cell>
          <cell r="C113" t="str">
            <v>ﾂﾁﾔ ﾅﾂｺ</v>
          </cell>
          <cell r="D113" t="str">
            <v>中２</v>
          </cell>
          <cell r="E113" t="str">
            <v>森村学園中等部</v>
          </cell>
        </row>
        <row r="114">
          <cell r="A114">
            <v>3912</v>
          </cell>
          <cell r="B114" t="str">
            <v>南部由布子</v>
          </cell>
          <cell r="C114" t="str">
            <v>ﾅﾝﾌﾞ ﾕｳｺ</v>
          </cell>
          <cell r="D114" t="str">
            <v>中２</v>
          </cell>
          <cell r="E114" t="str">
            <v>森村学園中等部</v>
          </cell>
        </row>
        <row r="115">
          <cell r="A115">
            <v>3914</v>
          </cell>
          <cell r="B115" t="str">
            <v>大槻侑加</v>
          </cell>
          <cell r="C115" t="str">
            <v>ｵｵﾂｷ ﾕｳｶ</v>
          </cell>
          <cell r="D115" t="str">
            <v>中２</v>
          </cell>
          <cell r="E115" t="str">
            <v>森村学園中等部</v>
          </cell>
        </row>
        <row r="116">
          <cell r="A116">
            <v>4101</v>
          </cell>
          <cell r="B116" t="str">
            <v>関本奈美　</v>
          </cell>
          <cell r="C116" t="str">
            <v>ｾｷﾓﾄ ﾅﾐ</v>
          </cell>
          <cell r="D116" t="str">
            <v>中３</v>
          </cell>
          <cell r="E116" t="str">
            <v>横須賀ジュニア新体操クラブ</v>
          </cell>
        </row>
        <row r="117">
          <cell r="A117">
            <v>4201</v>
          </cell>
          <cell r="B117" t="str">
            <v>三浦愛美</v>
          </cell>
          <cell r="C117" t="str">
            <v>ﾐｳﾗ ﾏﾅﾐ</v>
          </cell>
          <cell r="D117" t="str">
            <v>中１</v>
          </cell>
          <cell r="E117" t="str">
            <v>ヨコハマ　ＲＧ</v>
          </cell>
        </row>
        <row r="118">
          <cell r="A118">
            <v>4203</v>
          </cell>
          <cell r="B118" t="str">
            <v>庄子真央</v>
          </cell>
          <cell r="C118" t="str">
            <v>ｼｮｳｼﾞ ﾏｵ</v>
          </cell>
          <cell r="D118" t="str">
            <v>中１</v>
          </cell>
          <cell r="E118" t="str">
            <v>ヨコハマ　ＲＧ</v>
          </cell>
        </row>
        <row r="119">
          <cell r="B119" t="str">
            <v>黒木梨花</v>
          </cell>
          <cell r="C119" t="str">
            <v>ｸﾛｷ ﾘｶ</v>
          </cell>
          <cell r="E119" t="str">
            <v>エナージュ　ＲＧ</v>
          </cell>
        </row>
        <row r="120">
          <cell r="B120" t="str">
            <v>辺見里穂</v>
          </cell>
          <cell r="C120" t="str">
            <v>ﾍﾝﾐ ﾘﾎ</v>
          </cell>
          <cell r="E120" t="str">
            <v>エナージュ　ＲＧ</v>
          </cell>
        </row>
        <row r="121">
          <cell r="B121" t="str">
            <v>馬渕綾子</v>
          </cell>
          <cell r="C121" t="str">
            <v>ﾏﾌﾞﾁ ｱﾔｺ</v>
          </cell>
          <cell r="E121" t="str">
            <v>エナージュ　ＲＧ</v>
          </cell>
        </row>
        <row r="122">
          <cell r="B122" t="str">
            <v>北村鈴奈</v>
          </cell>
          <cell r="C122" t="str">
            <v>ｷﾀﾑﾗ ｽｽﾞﾅ</v>
          </cell>
          <cell r="E122" t="str">
            <v>エナージュ　ＲＧ</v>
          </cell>
        </row>
        <row r="123">
          <cell r="B123" t="str">
            <v>木次あすか</v>
          </cell>
          <cell r="C123" t="str">
            <v>ｷﾂｷﾞ ｱｽｶ</v>
          </cell>
          <cell r="E123" t="str">
            <v>エナージュ　ＲＧ</v>
          </cell>
        </row>
        <row r="124">
          <cell r="B124" t="str">
            <v>田中佑以子</v>
          </cell>
          <cell r="C124" t="str">
            <v>ﾀﾅｶ ﾕｲｺ</v>
          </cell>
          <cell r="E124" t="str">
            <v>エナージュ　ＲＧ</v>
          </cell>
        </row>
        <row r="125">
          <cell r="B125" t="str">
            <v>田中利可子</v>
          </cell>
          <cell r="C125" t="str">
            <v>ﾀﾅｶ ﾘｶｺ</v>
          </cell>
          <cell r="E125" t="str">
            <v>エナージュ　ＲＧ</v>
          </cell>
        </row>
        <row r="126">
          <cell r="B126" t="str">
            <v>林元香</v>
          </cell>
          <cell r="C126" t="str">
            <v>ﾊﾔｼ ﾓﾄｶ</v>
          </cell>
          <cell r="E126" t="str">
            <v>海老名新体操クラブ</v>
          </cell>
        </row>
        <row r="127">
          <cell r="B127" t="str">
            <v>中野由理</v>
          </cell>
          <cell r="C127" t="str">
            <v>ﾅｶﾉ ﾕﾘ</v>
          </cell>
          <cell r="E127" t="str">
            <v>海老名新体操クラブ</v>
          </cell>
        </row>
        <row r="128">
          <cell r="B128" t="str">
            <v>大島杏奈</v>
          </cell>
          <cell r="C128" t="str">
            <v>ｵｵｼﾏ ｱﾝﾅ</v>
          </cell>
          <cell r="E128" t="str">
            <v>海老名新体操クラブ</v>
          </cell>
        </row>
        <row r="129">
          <cell r="B129" t="str">
            <v>縄万由香</v>
          </cell>
          <cell r="C129" t="str">
            <v>ﾅﾜ ﾏﾕｶ</v>
          </cell>
          <cell r="E129" t="str">
            <v>海老名新体操クラブ</v>
          </cell>
        </row>
        <row r="130">
          <cell r="B130" t="str">
            <v>落合佑季</v>
          </cell>
          <cell r="C130" t="str">
            <v>ｵﾁｱｲ ﾕｳｷ</v>
          </cell>
          <cell r="E130" t="str">
            <v>海老名新体操クラブ</v>
          </cell>
        </row>
        <row r="131">
          <cell r="B131" t="str">
            <v>今村文音</v>
          </cell>
          <cell r="C131" t="str">
            <v>ｲﾏﾑﾗ ｱｶﾈ</v>
          </cell>
          <cell r="E131" t="str">
            <v>ｍ．ｍ　ＲＳＧ</v>
          </cell>
        </row>
        <row r="132">
          <cell r="B132" t="str">
            <v>岩見冴子</v>
          </cell>
          <cell r="C132" t="str">
            <v>ｲﾜﾐ ｻｴｺ</v>
          </cell>
          <cell r="E132" t="str">
            <v>ｍ．ｍ　ＲＳＧ</v>
          </cell>
        </row>
        <row r="133">
          <cell r="B133" t="str">
            <v>常川都</v>
          </cell>
          <cell r="C133" t="str">
            <v>ﾂﾈｶﾜ ﾐﾔｺ</v>
          </cell>
          <cell r="E133" t="str">
            <v>ｍ．ｍ　ＲＳＧ</v>
          </cell>
        </row>
        <row r="134">
          <cell r="B134" t="str">
            <v>中野瑞希</v>
          </cell>
          <cell r="C134" t="str">
            <v>ﾅｶﾉ ﾐｽﾞｷ</v>
          </cell>
          <cell r="E134" t="str">
            <v>ｍ．ｍ　ＲＳＧ</v>
          </cell>
        </row>
        <row r="135">
          <cell r="B135" t="str">
            <v>加藤麻奈</v>
          </cell>
          <cell r="C135" t="str">
            <v>ｶﾄｳ ﾏﾅ</v>
          </cell>
          <cell r="E135" t="str">
            <v>ｍ．ｍ　ＲＳＧ</v>
          </cell>
        </row>
        <row r="136">
          <cell r="B136" t="str">
            <v>岩見彩子</v>
          </cell>
          <cell r="C136" t="str">
            <v>ｲﾜﾐ ｱﾔｺ</v>
          </cell>
          <cell r="E136" t="str">
            <v>ｍ．ｍ　ＲＳＧ</v>
          </cell>
        </row>
        <row r="137">
          <cell r="B137" t="str">
            <v>薮内杏弥</v>
          </cell>
          <cell r="C137" t="str">
            <v>ﾔﾌﾞｳﾁ ｱｽﾞﾐ</v>
          </cell>
          <cell r="E137" t="str">
            <v>ｍ．ｍ　ＲＳＧ</v>
          </cell>
        </row>
        <row r="138">
          <cell r="B138" t="str">
            <v>上里優佳</v>
          </cell>
          <cell r="C138" t="str">
            <v>ｳｴｻﾄ ﾕｳｶ</v>
          </cell>
          <cell r="E138" t="str">
            <v>ｍ．ｍ　ＲＳＧ</v>
          </cell>
        </row>
        <row r="139">
          <cell r="B139" t="str">
            <v>奥出夕奈</v>
          </cell>
          <cell r="C139" t="str">
            <v>ｵｸﾃﾞ ﾕｳﾅ</v>
          </cell>
          <cell r="E139" t="str">
            <v>ｍ．ｍ　ＲＳＧ</v>
          </cell>
        </row>
        <row r="140">
          <cell r="B140" t="str">
            <v>黒沢果奈</v>
          </cell>
          <cell r="C140" t="str">
            <v>ｸﾛｻﾜ ｶﾅ</v>
          </cell>
          <cell r="E140" t="str">
            <v>ｍ．ｍ　ＲＳＧ</v>
          </cell>
        </row>
        <row r="141">
          <cell r="B141" t="str">
            <v>野林真衣</v>
          </cell>
          <cell r="C141" t="str">
            <v>ﾉﾊﾞﾔｼ ﾏｲ</v>
          </cell>
          <cell r="E141" t="str">
            <v>ｍ．ｍ　ＲＳＧ</v>
          </cell>
        </row>
        <row r="142">
          <cell r="B142" t="str">
            <v>大場美旺</v>
          </cell>
          <cell r="C142" t="str">
            <v>ｵｵﾊﾞ ﾐｵ</v>
          </cell>
          <cell r="E142" t="str">
            <v>ｍ．ｍ　ＲＳＧ</v>
          </cell>
        </row>
        <row r="143">
          <cell r="B143" t="str">
            <v>組田世南</v>
          </cell>
          <cell r="C143" t="str">
            <v>ｸﾐﾀ ｾﾅ</v>
          </cell>
          <cell r="E143" t="str">
            <v>ｍ．ｍ　ＲＳＧ</v>
          </cell>
        </row>
        <row r="144">
          <cell r="B144" t="str">
            <v>坂脇ひかる</v>
          </cell>
          <cell r="C144" t="str">
            <v>ｻｶﾜｷ ﾋｶﾙ</v>
          </cell>
          <cell r="E144" t="str">
            <v>ｍ．ｍ　ＲＳＧ</v>
          </cell>
        </row>
        <row r="145">
          <cell r="B145" t="str">
            <v>赤澤明日香</v>
          </cell>
          <cell r="C145" t="str">
            <v>ｱｶｻﾞﾜ ｱｽｶ</v>
          </cell>
          <cell r="E145" t="str">
            <v>ｍ．ｍ　ＲＳＧ</v>
          </cell>
        </row>
        <row r="146">
          <cell r="B146" t="str">
            <v>山本あかね</v>
          </cell>
          <cell r="C146" t="str">
            <v>ﾔﾏﾓﾄ ｱｶﾈ</v>
          </cell>
          <cell r="E146" t="str">
            <v>神奈川学園中学校</v>
          </cell>
        </row>
        <row r="147">
          <cell r="B147" t="str">
            <v>松田佳子</v>
          </cell>
          <cell r="C147" t="str">
            <v>ﾏﾂﾀﾞ ｹｲｺ</v>
          </cell>
          <cell r="E147" t="str">
            <v>神奈川学園中学校</v>
          </cell>
        </row>
        <row r="148">
          <cell r="B148" t="str">
            <v>杉本紗輝</v>
          </cell>
          <cell r="C148" t="str">
            <v>ｽｷﾞﾓﾄ ｻｷ</v>
          </cell>
          <cell r="E148" t="str">
            <v>神奈川学園中学校</v>
          </cell>
        </row>
        <row r="149">
          <cell r="B149" t="str">
            <v>栗原優紀</v>
          </cell>
          <cell r="C149" t="str">
            <v>ｸﾘﾊﾗ ﾕｳｷ</v>
          </cell>
          <cell r="E149" t="str">
            <v>神奈川学園中学校</v>
          </cell>
        </row>
        <row r="150">
          <cell r="B150" t="str">
            <v>佐藤いずみ</v>
          </cell>
          <cell r="C150" t="str">
            <v>ｻﾄｳ ｲｽﾞﾐ</v>
          </cell>
          <cell r="E150" t="str">
            <v>神奈川学園中学校</v>
          </cell>
        </row>
        <row r="151">
          <cell r="B151" t="str">
            <v>佐々木瞳</v>
          </cell>
          <cell r="C151" t="str">
            <v>ｻｻｷ ﾋﾄﾐ</v>
          </cell>
          <cell r="E151" t="str">
            <v>相模原みどりスポーツクラブ</v>
          </cell>
        </row>
        <row r="152">
          <cell r="B152" t="str">
            <v>福永諒子</v>
          </cell>
          <cell r="C152" t="str">
            <v>ﾌｸﾅｶﾞ ｱｷｺ</v>
          </cell>
          <cell r="E152" t="str">
            <v>ＧＨ新体操クラブ</v>
          </cell>
        </row>
        <row r="153">
          <cell r="B153" t="str">
            <v>橋本千鶴</v>
          </cell>
          <cell r="C153" t="str">
            <v>ﾊｼﾓﾄ ﾁﾂﾞﾙ</v>
          </cell>
          <cell r="E153" t="str">
            <v>しらつち　ＲＧ</v>
          </cell>
        </row>
        <row r="154">
          <cell r="B154" t="str">
            <v>大門美徳</v>
          </cell>
          <cell r="C154" t="str">
            <v>ﾀﾞｲﾓﾝ ﾐﾉﾘ</v>
          </cell>
          <cell r="E154" t="str">
            <v>しらつち　ＲＧ</v>
          </cell>
        </row>
        <row r="155">
          <cell r="B155" t="str">
            <v>西野有莉</v>
          </cell>
          <cell r="C155" t="str">
            <v>ﾆｼﾉ ﾕﾘ</v>
          </cell>
          <cell r="E155" t="str">
            <v>しらつち　ＲＧ</v>
          </cell>
        </row>
        <row r="156">
          <cell r="B156" t="str">
            <v>近藤万里奈</v>
          </cell>
          <cell r="C156" t="str">
            <v>ｺﾝﾄﾞｳ ﾏﾘﾅ</v>
          </cell>
          <cell r="E156" t="str">
            <v>白土新体操クラブ</v>
          </cell>
        </row>
        <row r="157">
          <cell r="B157" t="str">
            <v>荒澤里咲</v>
          </cell>
          <cell r="C157" t="str">
            <v>ｱﾗｻﾜ ﾘｻ</v>
          </cell>
          <cell r="E157" t="str">
            <v>白土新体操クラブ</v>
          </cell>
        </row>
        <row r="158">
          <cell r="B158" t="str">
            <v>黒川葵</v>
          </cell>
          <cell r="C158" t="str">
            <v>ｸﾛｶﾜ ｱｵｲ</v>
          </cell>
          <cell r="E158" t="str">
            <v>白土新体操クラブ</v>
          </cell>
        </row>
        <row r="159">
          <cell r="B159" t="str">
            <v>葉山知沙</v>
          </cell>
          <cell r="C159" t="str">
            <v>ﾊﾔﾏ ﾁｻ</v>
          </cell>
          <cell r="E159" t="str">
            <v>白土新体操クラブ</v>
          </cell>
        </row>
        <row r="160">
          <cell r="B160" t="str">
            <v>青柳美佳</v>
          </cell>
          <cell r="C160" t="str">
            <v>ｱｵﾔｷﾞ ﾐｶ</v>
          </cell>
          <cell r="E160" t="str">
            <v>白土新体操クラブ</v>
          </cell>
        </row>
        <row r="161">
          <cell r="B161" t="str">
            <v>笠原彩耶</v>
          </cell>
          <cell r="C161" t="str">
            <v>ｶｻﾊﾗ ｻﾔ</v>
          </cell>
          <cell r="E161" t="str">
            <v>白土新体操クラブ</v>
          </cell>
        </row>
        <row r="162">
          <cell r="B162" t="str">
            <v>佐藤聖奈</v>
          </cell>
          <cell r="C162" t="str">
            <v>ｻﾄｳ ｾﾅ</v>
          </cell>
          <cell r="E162" t="str">
            <v>白土新体操クラブ</v>
          </cell>
        </row>
        <row r="163">
          <cell r="B163" t="str">
            <v>鈴木志保</v>
          </cell>
          <cell r="C163" t="str">
            <v>ｽｽﾞｷ ｼﾎ</v>
          </cell>
          <cell r="E163" t="str">
            <v>白土新体操クラブ</v>
          </cell>
        </row>
        <row r="164">
          <cell r="B164" t="str">
            <v>千波加奈</v>
          </cell>
          <cell r="C164" t="str">
            <v>ﾁﾊﾞ ｶﾅ</v>
          </cell>
          <cell r="E164" t="str">
            <v>すすき野新体操クラブ</v>
          </cell>
        </row>
        <row r="165">
          <cell r="B165" t="str">
            <v>岡本愛</v>
          </cell>
          <cell r="C165" t="str">
            <v>ｵｶﾓﾄ ﾒｸﾞ</v>
          </cell>
          <cell r="E165" t="str">
            <v>すすき野新体操クラブ</v>
          </cell>
        </row>
        <row r="166">
          <cell r="B166" t="str">
            <v>松冨綺璃子</v>
          </cell>
          <cell r="C166" t="str">
            <v>ﾏﾂﾄﾐ ｷﾘｺ</v>
          </cell>
          <cell r="E166" t="str">
            <v>すすき野新体操クラブ</v>
          </cell>
        </row>
        <row r="167">
          <cell r="B167" t="str">
            <v>古谷菜々子</v>
          </cell>
          <cell r="C167" t="str">
            <v>ﾌﾙﾔ ﾅﾅｺ</v>
          </cell>
          <cell r="E167" t="str">
            <v>すすき野新体操クラブ</v>
          </cell>
        </row>
        <row r="168">
          <cell r="B168" t="str">
            <v>樋渡梓</v>
          </cell>
          <cell r="C168" t="str">
            <v>ﾋﾜﾀｼ ｱｽﾞｻ</v>
          </cell>
          <cell r="E168" t="str">
            <v>すすき野新体操クラブ</v>
          </cell>
        </row>
        <row r="169">
          <cell r="B169" t="str">
            <v>千波礼佳</v>
          </cell>
          <cell r="C169" t="str">
            <v>ﾁﾊﾞ ｱﾔｶ</v>
          </cell>
          <cell r="E169" t="str">
            <v>すすき野新体操クラブ</v>
          </cell>
        </row>
        <row r="170">
          <cell r="B170" t="str">
            <v>野田真威</v>
          </cell>
          <cell r="C170" t="str">
            <v>ﾉﾀﾞ ﾏｲ</v>
          </cell>
          <cell r="E170" t="str">
            <v>すすき野新体操クラブ</v>
          </cell>
        </row>
        <row r="171">
          <cell r="B171" t="str">
            <v>中村奈々恵</v>
          </cell>
          <cell r="C171" t="str">
            <v>ﾅｶﾑﾗ ﾅﾅｴ</v>
          </cell>
          <cell r="E171" t="str">
            <v>すすき野新体操クラブ</v>
          </cell>
        </row>
        <row r="172">
          <cell r="B172" t="str">
            <v>山口千都</v>
          </cell>
          <cell r="C172" t="str">
            <v>ﾔﾏｸﾞﾁ ﾁｻﾄ</v>
          </cell>
          <cell r="E172" t="str">
            <v>ＳＥＩＳＨＩＮ　ＲＳＧ</v>
          </cell>
        </row>
        <row r="173">
          <cell r="B173" t="str">
            <v>近藤みゆき</v>
          </cell>
          <cell r="C173" t="str">
            <v>ｺﾝﾄﾞｳ ﾐﾕｷ</v>
          </cell>
          <cell r="E173" t="str">
            <v>SEISHIN　RSG 相陽</v>
          </cell>
        </row>
        <row r="174">
          <cell r="B174" t="str">
            <v>松本史帆</v>
          </cell>
          <cell r="C174" t="str">
            <v>ﾏﾂﾓﾄ ｼﾎ</v>
          </cell>
          <cell r="E174" t="str">
            <v>ソレイユ</v>
          </cell>
        </row>
        <row r="175">
          <cell r="B175" t="str">
            <v>清田杏奈</v>
          </cell>
          <cell r="C175" t="str">
            <v>ｷﾖﾀ ｱﾝﾅ</v>
          </cell>
          <cell r="E175" t="str">
            <v>緑ヶ丘新体操クラブ</v>
          </cell>
        </row>
        <row r="176">
          <cell r="B176" t="str">
            <v>中島早央里</v>
          </cell>
          <cell r="C176" t="str">
            <v>ﾅｶｼﾞﾏ ｻｵﾘ</v>
          </cell>
          <cell r="E176" t="str">
            <v>緑ヶ丘新体操クラブ</v>
          </cell>
        </row>
        <row r="177">
          <cell r="B177" t="str">
            <v>中崎彩</v>
          </cell>
          <cell r="C177" t="str">
            <v>ﾅｶｻﾞｷ ｱﾔ</v>
          </cell>
          <cell r="E177" t="str">
            <v>森村学園中等部</v>
          </cell>
        </row>
        <row r="178">
          <cell r="B178" t="str">
            <v>鎌田美沙</v>
          </cell>
          <cell r="C178" t="str">
            <v>ｶﾏﾀ ﾐｻ</v>
          </cell>
          <cell r="E178" t="str">
            <v>森村学園中等部</v>
          </cell>
        </row>
        <row r="179">
          <cell r="B179" t="str">
            <v>熊谷須磨子</v>
          </cell>
          <cell r="C179" t="str">
            <v>ｸﾏｶﾞｲ ｽﾏｺ</v>
          </cell>
          <cell r="E179" t="str">
            <v>森村学園中等部</v>
          </cell>
        </row>
        <row r="180">
          <cell r="B180" t="str">
            <v>小森友紀</v>
          </cell>
          <cell r="C180" t="str">
            <v>ｺﾓﾘ ﾕｷ</v>
          </cell>
          <cell r="E180" t="str">
            <v>森村学園中等部</v>
          </cell>
        </row>
        <row r="181">
          <cell r="B181" t="str">
            <v>小松由夏子</v>
          </cell>
          <cell r="C181" t="str">
            <v>ｺﾏﾂ ﾕｶｺ</v>
          </cell>
          <cell r="E181" t="str">
            <v>森村学園中等部</v>
          </cell>
        </row>
        <row r="182">
          <cell r="B182" t="str">
            <v>田中沙季</v>
          </cell>
          <cell r="C182" t="str">
            <v>ﾀﾅｶ ｻｷ</v>
          </cell>
          <cell r="E182" t="str">
            <v>森村学園中等部</v>
          </cell>
        </row>
        <row r="183">
          <cell r="B183" t="str">
            <v>守屋友里</v>
          </cell>
          <cell r="C183" t="str">
            <v>ﾓﾘﾔ ﾕﾘ</v>
          </cell>
          <cell r="E183" t="str">
            <v>森村学園中等部</v>
          </cell>
        </row>
        <row r="184">
          <cell r="B184" t="str">
            <v>夏目麻衣</v>
          </cell>
          <cell r="C184" t="str">
            <v>ﾅﾂﾒ ﾏｲ</v>
          </cell>
          <cell r="E184" t="str">
            <v>森村学園中等部</v>
          </cell>
        </row>
        <row r="185">
          <cell r="B185" t="str">
            <v>山下友理恵</v>
          </cell>
          <cell r="C185" t="str">
            <v>ﾔﾏｼﾀ ﾕﾘｴ</v>
          </cell>
          <cell r="E185" t="str">
            <v>森村学園中等部</v>
          </cell>
        </row>
        <row r="186">
          <cell r="B186" t="str">
            <v>小川舞子</v>
          </cell>
          <cell r="C186" t="str">
            <v>ｵｶﾞﾜ ﾏｲｺ</v>
          </cell>
          <cell r="E186" t="str">
            <v>森村学園中等部</v>
          </cell>
        </row>
        <row r="187">
          <cell r="B187" t="str">
            <v>早津緋菜</v>
          </cell>
          <cell r="C187" t="str">
            <v>ﾊﾔﾂ ﾋﾅ</v>
          </cell>
          <cell r="E187" t="str">
            <v>森村学園中等部</v>
          </cell>
        </row>
        <row r="188">
          <cell r="B188" t="str">
            <v>山田優依</v>
          </cell>
          <cell r="C188" t="str">
            <v>ﾔﾏﾀﾞ ﾕｲ</v>
          </cell>
          <cell r="E188" t="str">
            <v>森村学園中等部</v>
          </cell>
        </row>
        <row r="189">
          <cell r="B189" t="str">
            <v>鎌田亜矢香</v>
          </cell>
          <cell r="C189" t="str">
            <v>ｶﾏﾀ ｱﾔｶ</v>
          </cell>
          <cell r="E189" t="str">
            <v>森村学園中等部</v>
          </cell>
        </row>
        <row r="190">
          <cell r="B190" t="str">
            <v>小川絢子</v>
          </cell>
          <cell r="C190" t="str">
            <v>ｵｶﾞﾜ ｱﾔｺ</v>
          </cell>
          <cell r="E190" t="str">
            <v>森村学園中等部</v>
          </cell>
        </row>
        <row r="191">
          <cell r="B191" t="str">
            <v>末遥奈</v>
          </cell>
          <cell r="C191" t="str">
            <v>ｽｴ ﾊﾙﾅ</v>
          </cell>
          <cell r="E191" t="str">
            <v>森村学園中等部</v>
          </cell>
        </row>
        <row r="192">
          <cell r="B192" t="str">
            <v>森愛菜</v>
          </cell>
          <cell r="C192" t="str">
            <v>ﾓﾘ ｱｲﾅ</v>
          </cell>
          <cell r="E192" t="str">
            <v>森村学園中等部</v>
          </cell>
        </row>
        <row r="193">
          <cell r="B193" t="str">
            <v>佐藤龍介</v>
          </cell>
          <cell r="C193" t="str">
            <v>ｻﾄｳ ﾀﾂﾖｼ</v>
          </cell>
          <cell r="E193" t="str">
            <v>大和ジュニア新体操クラブ</v>
          </cell>
        </row>
        <row r="194">
          <cell r="B194" t="str">
            <v>福田莉央真</v>
          </cell>
          <cell r="C194" t="str">
            <v>ﾌｸﾀﾞ ﾘｮｳﾏ</v>
          </cell>
          <cell r="E194" t="str">
            <v>大和ジュニア新体操クラブ</v>
          </cell>
        </row>
        <row r="195">
          <cell r="B195" t="str">
            <v>小清水諒</v>
          </cell>
          <cell r="C195" t="str">
            <v>ｺｼﾐｽﾞ ﾘｮｳ</v>
          </cell>
          <cell r="E195" t="str">
            <v>大和ジュニア新体操クラブ</v>
          </cell>
        </row>
        <row r="196">
          <cell r="B196" t="str">
            <v>山谷源吾</v>
          </cell>
          <cell r="C196" t="str">
            <v>ﾔﾏﾀﾆ ｹﾞﾝｺﾞ</v>
          </cell>
          <cell r="E196" t="str">
            <v>大和ジュニア新体操クラブ</v>
          </cell>
        </row>
        <row r="197">
          <cell r="B197" t="str">
            <v>渡辺万葉</v>
          </cell>
          <cell r="C197" t="str">
            <v>ﾜﾀﾅﾍﾞ ﾏﾖ</v>
          </cell>
          <cell r="E197" t="str">
            <v>大和ジュニア新体操クラブ</v>
          </cell>
        </row>
        <row r="198">
          <cell r="B198" t="str">
            <v>金子奈月</v>
          </cell>
          <cell r="C198" t="str">
            <v>ｶﾈｺ ﾅﾂｷ</v>
          </cell>
          <cell r="E198" t="str">
            <v>大和ジュニア新体操クラブ</v>
          </cell>
        </row>
        <row r="199">
          <cell r="B199" t="str">
            <v>鈴木まな</v>
          </cell>
          <cell r="C199" t="str">
            <v>ｽｽﾞｷ ﾏﾅ</v>
          </cell>
          <cell r="E199" t="str">
            <v>大和ジュニア新体操クラブ</v>
          </cell>
        </row>
        <row r="200">
          <cell r="B200" t="str">
            <v>石場桃子</v>
          </cell>
          <cell r="C200" t="str">
            <v>ｲｼﾊﾞ ﾓﾓｺ</v>
          </cell>
          <cell r="E200" t="str">
            <v>大和ジュニア新体操クラブ</v>
          </cell>
        </row>
        <row r="201">
          <cell r="B201" t="str">
            <v>金子薫乃</v>
          </cell>
          <cell r="C201" t="str">
            <v>ｶﾈｺ ﾕｷﾉ</v>
          </cell>
          <cell r="E201" t="str">
            <v>大和ジュニア新体操クラブ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県Ｊｒ"/>
      <sheetName val="大会ﾗﾍﾞﾙ"/>
      <sheetName val="役員一覧"/>
      <sheetName val="抽選"/>
      <sheetName val="参加一覧 (2)"/>
      <sheetName val="メダル"/>
      <sheetName val="参加個人・団体"/>
      <sheetName val="参加一覧"/>
      <sheetName val="打合せ会議"/>
      <sheetName val="撮影受付"/>
      <sheetName val="受付"/>
      <sheetName val="手具点検"/>
      <sheetName val="入場"/>
      <sheetName val="04名簿"/>
      <sheetName val="登録番号"/>
      <sheetName val="登録番号 (2)"/>
    </sheetNames>
    <sheetDataSet>
      <sheetData sheetId="0">
        <row r="2">
          <cell r="A2">
            <v>1</v>
          </cell>
          <cell r="B2" t="str">
            <v>赤木新体操チーム</v>
          </cell>
          <cell r="C2" t="str">
            <v>赤木　恵子</v>
          </cell>
          <cell r="D2" t="str">
            <v>１種</v>
          </cell>
          <cell r="E2" t="str">
            <v>審判員</v>
          </cell>
        </row>
        <row r="3">
          <cell r="A3">
            <v>2</v>
          </cell>
          <cell r="B3" t="str">
            <v>イグレック新体操クラブ</v>
          </cell>
          <cell r="C3" t="str">
            <v>芳田　早智子</v>
          </cell>
          <cell r="D3" t="str">
            <v>なし</v>
          </cell>
          <cell r="E3" t="str">
            <v>会場部長</v>
          </cell>
        </row>
        <row r="4">
          <cell r="A4">
            <v>3</v>
          </cell>
          <cell r="B4" t="str">
            <v>いずみ野新体操クラブ</v>
          </cell>
          <cell r="C4" t="str">
            <v>平林　美佳</v>
          </cell>
          <cell r="D4" t="str">
            <v>２種</v>
          </cell>
          <cell r="E4" t="str">
            <v>審判員</v>
          </cell>
        </row>
        <row r="5">
          <cell r="A5">
            <v>4</v>
          </cell>
          <cell r="B5" t="str">
            <v>エナージュ　ＲＧ</v>
          </cell>
          <cell r="C5" t="str">
            <v>高祖　万理子</v>
          </cell>
          <cell r="E5" t="str">
            <v>音楽</v>
          </cell>
        </row>
        <row r="6">
          <cell r="A6">
            <v>5</v>
          </cell>
          <cell r="B6" t="str">
            <v>海老名新体操クラブ</v>
          </cell>
          <cell r="C6" t="str">
            <v>加藤　明日香</v>
          </cell>
          <cell r="D6" t="str">
            <v>２種</v>
          </cell>
          <cell r="E6" t="str">
            <v>競技部長</v>
          </cell>
        </row>
        <row r="7">
          <cell r="A7">
            <v>6</v>
          </cell>
          <cell r="B7" t="str">
            <v>ｍ．ｍ　ＲＳＧ</v>
          </cell>
          <cell r="C7" t="str">
            <v>宮坂　恵</v>
          </cell>
          <cell r="D7" t="str">
            <v>なし</v>
          </cell>
          <cell r="E7" t="str">
            <v>音楽</v>
          </cell>
        </row>
        <row r="8">
          <cell r="A8">
            <v>7</v>
          </cell>
          <cell r="B8" t="str">
            <v>神奈川学園中学校</v>
          </cell>
          <cell r="C8" t="str">
            <v>石川　美奈子</v>
          </cell>
          <cell r="D8" t="str">
            <v>１種</v>
          </cell>
          <cell r="E8" t="str">
            <v>審判員</v>
          </cell>
        </row>
        <row r="9">
          <cell r="A9">
            <v>8</v>
          </cell>
          <cell r="B9" t="str">
            <v>相模原みどりスポーツクラブ</v>
          </cell>
          <cell r="C9" t="str">
            <v>鈴木　良子</v>
          </cell>
          <cell r="D9" t="str">
            <v>３種</v>
          </cell>
          <cell r="E9" t="str">
            <v>進行部長</v>
          </cell>
        </row>
        <row r="10">
          <cell r="A10">
            <v>9</v>
          </cell>
          <cell r="B10" t="str">
            <v>ＧＨ新体操クラブ</v>
          </cell>
          <cell r="C10" t="str">
            <v>神保　智子</v>
          </cell>
          <cell r="D10" t="str">
            <v>２種</v>
          </cell>
          <cell r="E10" t="str">
            <v>審判員</v>
          </cell>
        </row>
        <row r="11">
          <cell r="A11">
            <v>10</v>
          </cell>
          <cell r="B11" t="str">
            <v>白土新体操クラブ</v>
          </cell>
          <cell r="C11" t="str">
            <v>白土　邦子</v>
          </cell>
          <cell r="D11" t="str">
            <v>２種</v>
          </cell>
          <cell r="E11" t="str">
            <v>審判員</v>
          </cell>
        </row>
        <row r="12">
          <cell r="A12">
            <v>11</v>
          </cell>
          <cell r="B12" t="str">
            <v>ＳＥＩＳＨＩＮ　ＲＳＧ</v>
          </cell>
          <cell r="C12" t="str">
            <v>玉野　有美</v>
          </cell>
          <cell r="D12" t="str">
            <v>１種</v>
          </cell>
          <cell r="E12" t="str">
            <v>審判員</v>
          </cell>
        </row>
        <row r="13">
          <cell r="A13">
            <v>12</v>
          </cell>
          <cell r="B13" t="str">
            <v>ＳＥＩＳＨＩＮ　ＲＳＧ　相陽</v>
          </cell>
          <cell r="C13" t="str">
            <v>大畑　真奈美</v>
          </cell>
          <cell r="D13" t="str">
            <v>２種</v>
          </cell>
          <cell r="E13" t="str">
            <v>審判員</v>
          </cell>
        </row>
        <row r="14">
          <cell r="A14">
            <v>13</v>
          </cell>
          <cell r="B14" t="str">
            <v>ソレイユ</v>
          </cell>
          <cell r="C14" t="str">
            <v>石山　麻理子</v>
          </cell>
          <cell r="D14" t="str">
            <v>３種</v>
          </cell>
          <cell r="E14" t="str">
            <v>総務部長</v>
          </cell>
        </row>
        <row r="15">
          <cell r="A15">
            <v>14</v>
          </cell>
          <cell r="B15" t="str">
            <v>ソレイユＪｒ</v>
          </cell>
          <cell r="C15" t="str">
            <v>久山　美智子</v>
          </cell>
          <cell r="D15" t="str">
            <v>３種</v>
          </cell>
          <cell r="E15" t="str">
            <v>選手</v>
          </cell>
        </row>
        <row r="16">
          <cell r="A16">
            <v>15</v>
          </cell>
          <cell r="B16" t="str">
            <v>とうだいＪｒ新体操クラブ</v>
          </cell>
          <cell r="C16" t="str">
            <v>佐古　千英</v>
          </cell>
          <cell r="D16" t="str">
            <v>２種</v>
          </cell>
          <cell r="E16" t="str">
            <v>審判員</v>
          </cell>
        </row>
        <row r="17">
          <cell r="A17">
            <v>16</v>
          </cell>
          <cell r="B17" t="str">
            <v>東台新体操クラブ</v>
          </cell>
          <cell r="C17" t="str">
            <v>土谷　奈緒美</v>
          </cell>
          <cell r="D17" t="str">
            <v>なし</v>
          </cell>
          <cell r="E17" t="str">
            <v>総務</v>
          </cell>
        </row>
        <row r="18">
          <cell r="A18">
            <v>17</v>
          </cell>
          <cell r="B18" t="str">
            <v>なでしこ　ＲＳＧ</v>
          </cell>
          <cell r="C18" t="str">
            <v>斉藤　由香</v>
          </cell>
          <cell r="D18" t="str">
            <v>１種</v>
          </cell>
          <cell r="E18" t="str">
            <v>審判員</v>
          </cell>
        </row>
        <row r="19">
          <cell r="A19">
            <v>18</v>
          </cell>
          <cell r="B19" t="str">
            <v>秦野ＲＧクラブ</v>
          </cell>
          <cell r="C19" t="str">
            <v>関口　愛子</v>
          </cell>
          <cell r="D19" t="str">
            <v>３種</v>
          </cell>
          <cell r="E19" t="str">
            <v>審判員</v>
          </cell>
        </row>
        <row r="20">
          <cell r="A20">
            <v>19</v>
          </cell>
          <cell r="B20" t="str">
            <v>平塚新体操クラブ</v>
          </cell>
          <cell r="C20" t="str">
            <v>前島　佐恵子</v>
          </cell>
          <cell r="D20" t="str">
            <v>１種</v>
          </cell>
          <cell r="E20" t="str">
            <v>審判員</v>
          </cell>
        </row>
        <row r="21">
          <cell r="A21">
            <v>20</v>
          </cell>
          <cell r="B21" t="str">
            <v>古川　ＲＧ</v>
          </cell>
          <cell r="C21" t="str">
            <v>古川　祥子</v>
          </cell>
          <cell r="D21" t="str">
            <v>２種</v>
          </cell>
          <cell r="E21" t="str">
            <v>審判員</v>
          </cell>
        </row>
        <row r="22">
          <cell r="A22">
            <v>21</v>
          </cell>
          <cell r="B22" t="str">
            <v>緑ヶ丘新体操クラブ</v>
          </cell>
          <cell r="C22" t="str">
            <v>伊豆島　知佳</v>
          </cell>
          <cell r="D22" t="str">
            <v>３種</v>
          </cell>
          <cell r="E22" t="str">
            <v>審判員</v>
          </cell>
        </row>
        <row r="23">
          <cell r="A23">
            <v>22</v>
          </cell>
          <cell r="B23" t="str">
            <v>森村学園中等部</v>
          </cell>
          <cell r="C23" t="str">
            <v>新谷　美奈子</v>
          </cell>
          <cell r="D23" t="str">
            <v>３種</v>
          </cell>
          <cell r="E23" t="str">
            <v>記録部長</v>
          </cell>
        </row>
        <row r="24">
          <cell r="A24">
            <v>23</v>
          </cell>
          <cell r="B24" t="str">
            <v>横須賀ジュニア新体操クラブ</v>
          </cell>
          <cell r="C24" t="str">
            <v>阿部　八重子</v>
          </cell>
          <cell r="D24" t="str">
            <v>１種</v>
          </cell>
          <cell r="E24" t="str">
            <v>審判員</v>
          </cell>
        </row>
        <row r="25">
          <cell r="A25">
            <v>24</v>
          </cell>
          <cell r="B25" t="str">
            <v>ヨコハマ　ＲＧ</v>
          </cell>
          <cell r="C25" t="str">
            <v>松戸　千恵子</v>
          </cell>
          <cell r="D25" t="str">
            <v>１種</v>
          </cell>
          <cell r="E25" t="str">
            <v>審判員</v>
          </cell>
        </row>
        <row r="26">
          <cell r="A26">
            <v>25</v>
          </cell>
          <cell r="C26" t="str">
            <v>村田　昌美</v>
          </cell>
          <cell r="D26" t="str">
            <v>２種</v>
          </cell>
          <cell r="E26" t="str">
            <v>審判員</v>
          </cell>
        </row>
        <row r="27">
          <cell r="A27">
            <v>26</v>
          </cell>
          <cell r="C27" t="str">
            <v>永井　里奈</v>
          </cell>
          <cell r="D27" t="str">
            <v>なし</v>
          </cell>
          <cell r="E27" t="str">
            <v>選手</v>
          </cell>
        </row>
        <row r="28">
          <cell r="A28">
            <v>27</v>
          </cell>
          <cell r="C28" t="str">
            <v>細谷　有美</v>
          </cell>
          <cell r="D28" t="str">
            <v>２種</v>
          </cell>
          <cell r="E28" t="str">
            <v>審判員</v>
          </cell>
        </row>
        <row r="29">
          <cell r="A29">
            <v>28</v>
          </cell>
          <cell r="C29" t="str">
            <v>小西　利恵</v>
          </cell>
          <cell r="D29" t="str">
            <v>２種</v>
          </cell>
          <cell r="E29" t="str">
            <v>審判員</v>
          </cell>
        </row>
        <row r="30">
          <cell r="A30">
            <v>29</v>
          </cell>
          <cell r="C30" t="str">
            <v>間　しのぶ</v>
          </cell>
          <cell r="D30" t="str">
            <v>３種</v>
          </cell>
          <cell r="E30" t="str">
            <v>会場記録</v>
          </cell>
        </row>
        <row r="31">
          <cell r="A31">
            <v>30</v>
          </cell>
          <cell r="C31" t="str">
            <v>松島　蘭</v>
          </cell>
          <cell r="D31" t="str">
            <v>なし</v>
          </cell>
          <cell r="E31" t="str">
            <v>放送</v>
          </cell>
        </row>
        <row r="32">
          <cell r="A32">
            <v>31</v>
          </cell>
          <cell r="C32" t="str">
            <v>苅谷　優</v>
          </cell>
          <cell r="D32" t="str">
            <v>なし</v>
          </cell>
          <cell r="E32" t="str">
            <v>選手</v>
          </cell>
        </row>
        <row r="33">
          <cell r="A33">
            <v>32</v>
          </cell>
          <cell r="C33" t="str">
            <v xml:space="preserve">岡島　彩映 </v>
          </cell>
          <cell r="D33" t="str">
            <v>なし</v>
          </cell>
          <cell r="E33" t="str">
            <v>会場記録</v>
          </cell>
        </row>
        <row r="34">
          <cell r="A34">
            <v>33</v>
          </cell>
          <cell r="C34" t="str">
            <v>坂入　幸枝</v>
          </cell>
          <cell r="D34" t="str">
            <v>なし</v>
          </cell>
          <cell r="E34" t="str">
            <v>本部記録</v>
          </cell>
        </row>
        <row r="35">
          <cell r="A35">
            <v>34</v>
          </cell>
          <cell r="C35" t="str">
            <v>尾山　由美子</v>
          </cell>
          <cell r="D35" t="str">
            <v>１種</v>
          </cell>
          <cell r="E35" t="str">
            <v>審判員</v>
          </cell>
        </row>
        <row r="36">
          <cell r="A36">
            <v>35</v>
          </cell>
          <cell r="C36" t="str">
            <v>二階堂　智子</v>
          </cell>
          <cell r="D36" t="str">
            <v>１種</v>
          </cell>
          <cell r="E36" t="str">
            <v>審判員</v>
          </cell>
        </row>
        <row r="37">
          <cell r="A37">
            <v>36</v>
          </cell>
          <cell r="C37" t="str">
            <v>服部　なるみ</v>
          </cell>
          <cell r="D37" t="str">
            <v>１種</v>
          </cell>
          <cell r="E37" t="str">
            <v>審判員</v>
          </cell>
        </row>
        <row r="38">
          <cell r="A38">
            <v>37</v>
          </cell>
          <cell r="C38" t="str">
            <v>高田　恵子</v>
          </cell>
          <cell r="D38" t="str">
            <v>１種</v>
          </cell>
          <cell r="E38" t="str">
            <v>審判員</v>
          </cell>
        </row>
        <row r="39">
          <cell r="A39">
            <v>38</v>
          </cell>
          <cell r="C39" t="str">
            <v>松村　有維子</v>
          </cell>
          <cell r="D39" t="str">
            <v>１種</v>
          </cell>
          <cell r="E39" t="str">
            <v>審判員</v>
          </cell>
        </row>
        <row r="40">
          <cell r="A40">
            <v>39</v>
          </cell>
          <cell r="C40" t="str">
            <v>本江　　睦</v>
          </cell>
          <cell r="D40" t="str">
            <v>１種</v>
          </cell>
          <cell r="E40" t="str">
            <v>審判員</v>
          </cell>
        </row>
        <row r="41">
          <cell r="A41">
            <v>40</v>
          </cell>
          <cell r="C41" t="str">
            <v>岸本　寿美</v>
          </cell>
          <cell r="D41" t="str">
            <v>2種</v>
          </cell>
          <cell r="E41" t="str">
            <v>審判員</v>
          </cell>
        </row>
        <row r="42">
          <cell r="A42">
            <v>41</v>
          </cell>
          <cell r="C42" t="str">
            <v>上野　　渚</v>
          </cell>
          <cell r="D42" t="str">
            <v>2種</v>
          </cell>
          <cell r="E42" t="str">
            <v>審判員</v>
          </cell>
        </row>
        <row r="43">
          <cell r="A43">
            <v>42</v>
          </cell>
          <cell r="C43" t="str">
            <v>三苫　文湖</v>
          </cell>
          <cell r="D43" t="str">
            <v>2種</v>
          </cell>
          <cell r="E43" t="str">
            <v>審判員</v>
          </cell>
        </row>
        <row r="44">
          <cell r="A44">
            <v>43</v>
          </cell>
          <cell r="C44" t="str">
            <v>佐野　和子</v>
          </cell>
          <cell r="D44" t="str">
            <v>3種</v>
          </cell>
          <cell r="E44" t="str">
            <v>審判員</v>
          </cell>
        </row>
        <row r="45">
          <cell r="A45">
            <v>44</v>
          </cell>
          <cell r="C45" t="str">
            <v>本田　由美子</v>
          </cell>
          <cell r="D45" t="str">
            <v>なし</v>
          </cell>
          <cell r="E45" t="str">
            <v>救護</v>
          </cell>
        </row>
        <row r="46">
          <cell r="A46">
            <v>45</v>
          </cell>
          <cell r="C46" t="str">
            <v>鈴木　稔</v>
          </cell>
          <cell r="D46" t="str">
            <v>男子</v>
          </cell>
          <cell r="E46" t="str">
            <v>庶務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参加選手 (2)"/>
      <sheetName val="参加一覧"/>
      <sheetName val="団体"/>
      <sheetName val="団体選手"/>
      <sheetName val="個人Ｓ"/>
      <sheetName val="個人Ａ"/>
      <sheetName val="参加選手"/>
      <sheetName val="登録番号"/>
      <sheetName val="09一覧"/>
      <sheetName val="デー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>
            <v>11</v>
          </cell>
          <cell r="C2" t="str">
            <v>いずみ野新体操クラブ</v>
          </cell>
          <cell r="D2" t="str">
            <v>神保　智子</v>
          </cell>
          <cell r="E2" t="str">
            <v>神保　智子</v>
          </cell>
        </row>
        <row r="3">
          <cell r="B3">
            <v>21</v>
          </cell>
          <cell r="C3" t="str">
            <v>横須賀ジュニア新体操クラブ</v>
          </cell>
          <cell r="D3" t="str">
            <v>阿部　八重子</v>
          </cell>
          <cell r="E3" t="str">
            <v>阿部　八重子</v>
          </cell>
        </row>
        <row r="4">
          <cell r="B4">
            <v>22</v>
          </cell>
          <cell r="C4" t="str">
            <v>ひまわり新体操クラブ</v>
          </cell>
          <cell r="D4" t="str">
            <v>藤井　仁美</v>
          </cell>
          <cell r="E4" t="str">
            <v>藤井　仁美</v>
          </cell>
        </row>
        <row r="5">
          <cell r="B5">
            <v>31</v>
          </cell>
          <cell r="C5" t="str">
            <v>赤木新体操チーム</v>
          </cell>
          <cell r="D5" t="str">
            <v>赤木　恵子</v>
          </cell>
          <cell r="E5" t="str">
            <v>赤木　恵子</v>
          </cell>
        </row>
        <row r="6">
          <cell r="B6">
            <v>32</v>
          </cell>
          <cell r="C6" t="str">
            <v>ヨコハマ　ＲＧ</v>
          </cell>
          <cell r="D6" t="str">
            <v>松戸　千恵子</v>
          </cell>
          <cell r="E6" t="str">
            <v>松戸　千恵子</v>
          </cell>
        </row>
        <row r="7">
          <cell r="B7">
            <v>33</v>
          </cell>
          <cell r="C7" t="str">
            <v>Ｋ新体操クラブ</v>
          </cell>
          <cell r="D7" t="str">
            <v>松戸　千恵子</v>
          </cell>
          <cell r="E7" t="str">
            <v>なし</v>
          </cell>
        </row>
        <row r="8">
          <cell r="B8">
            <v>41</v>
          </cell>
          <cell r="C8" t="str">
            <v>ＭＡＲＳＨＡ</v>
          </cell>
          <cell r="D8" t="str">
            <v>本江　睦</v>
          </cell>
          <cell r="E8" t="str">
            <v>本江　睦</v>
          </cell>
        </row>
        <row r="9">
          <cell r="B9">
            <v>42</v>
          </cell>
          <cell r="C9" t="str">
            <v>マリン　ＲＧ</v>
          </cell>
          <cell r="D9" t="str">
            <v>西田　則子</v>
          </cell>
          <cell r="E9" t="str">
            <v>西田　則子</v>
          </cell>
        </row>
        <row r="10">
          <cell r="B10">
            <v>51</v>
          </cell>
          <cell r="C10" t="str">
            <v>イグレック新体操クラブ</v>
          </cell>
          <cell r="D10" t="str">
            <v>芳田　早智子</v>
          </cell>
          <cell r="E10" t="str">
            <v>芳田　早智子</v>
          </cell>
        </row>
        <row r="11">
          <cell r="B11">
            <v>61</v>
          </cell>
          <cell r="C11" t="str">
            <v>白土新体操クラブ</v>
          </cell>
          <cell r="D11" t="str">
            <v>白土　邦子</v>
          </cell>
          <cell r="E11" t="str">
            <v>白土　邦子</v>
          </cell>
        </row>
        <row r="12">
          <cell r="B12">
            <v>62</v>
          </cell>
          <cell r="C12" t="str">
            <v>しらつち　ＲＧ</v>
          </cell>
          <cell r="D12" t="str">
            <v>趙　愛子</v>
          </cell>
          <cell r="E12" t="str">
            <v>趙　愛子</v>
          </cell>
        </row>
        <row r="13">
          <cell r="B13">
            <v>71</v>
          </cell>
          <cell r="C13" t="str">
            <v>東台新体操クラブ</v>
          </cell>
          <cell r="D13" t="str">
            <v>土谷　奈緒美</v>
          </cell>
          <cell r="E13" t="str">
            <v>土谷　奈緒美</v>
          </cell>
        </row>
        <row r="14">
          <cell r="B14">
            <v>72</v>
          </cell>
          <cell r="C14" t="str">
            <v>ＴＯＵＤＡＩ　ＲＧ</v>
          </cell>
          <cell r="D14" t="str">
            <v>土谷　舞奈</v>
          </cell>
          <cell r="E14" t="str">
            <v>土谷　舞奈</v>
          </cell>
        </row>
        <row r="15">
          <cell r="B15">
            <v>81</v>
          </cell>
          <cell r="C15" t="str">
            <v>Ｓｏｎｎｅｔ　ＲＧ</v>
          </cell>
          <cell r="D15" t="str">
            <v>丸山　祥子</v>
          </cell>
          <cell r="E15" t="str">
            <v>丸山　祥子</v>
          </cell>
        </row>
        <row r="16">
          <cell r="B16">
            <v>82</v>
          </cell>
          <cell r="C16" t="str">
            <v>Ｓｏｎｎｅｔ　Ｊｒ　ＲＧ</v>
          </cell>
          <cell r="D16" t="str">
            <v>石田　朋子</v>
          </cell>
          <cell r="E16" t="str">
            <v>石田　朋子</v>
          </cell>
        </row>
        <row r="17">
          <cell r="B17">
            <v>91</v>
          </cell>
          <cell r="C17" t="str">
            <v>ビッグ･エス　サンウェイ横浜</v>
          </cell>
          <cell r="D17" t="str">
            <v>杉山　由希江</v>
          </cell>
          <cell r="E17" t="str">
            <v>杉山　由希江</v>
          </cell>
        </row>
        <row r="18">
          <cell r="B18">
            <v>101</v>
          </cell>
          <cell r="C18" t="str">
            <v>相模原みどりＳＣ</v>
          </cell>
          <cell r="D18" t="str">
            <v>神野　咲　</v>
          </cell>
          <cell r="E18" t="str">
            <v>神野　咲　</v>
          </cell>
        </row>
        <row r="19">
          <cell r="B19">
            <v>111</v>
          </cell>
          <cell r="C19" t="str">
            <v>ソレイユ</v>
          </cell>
          <cell r="D19" t="str">
            <v>石山　麻理子</v>
          </cell>
          <cell r="E19" t="str">
            <v>石山　麻理子</v>
          </cell>
        </row>
        <row r="20">
          <cell r="B20">
            <v>112</v>
          </cell>
          <cell r="C20" t="str">
            <v>ソレイユ　Ｊｒ</v>
          </cell>
          <cell r="D20" t="str">
            <v>猪俣　尚美</v>
          </cell>
          <cell r="E20" t="str">
            <v>猪俣　尚美</v>
          </cell>
        </row>
        <row r="21">
          <cell r="B21">
            <v>113</v>
          </cell>
          <cell r="C21" t="str">
            <v>ソレイユ　ＲＧ</v>
          </cell>
          <cell r="D21" t="str">
            <v>蔀　香子</v>
          </cell>
          <cell r="E21" t="str">
            <v>蔀　香子</v>
          </cell>
        </row>
        <row r="22">
          <cell r="B22">
            <v>121</v>
          </cell>
          <cell r="C22" t="str">
            <v>すすき野新体操クラブ</v>
          </cell>
          <cell r="D22" t="str">
            <v>大橋　美加</v>
          </cell>
          <cell r="E22" t="str">
            <v>大橋　美加</v>
          </cell>
        </row>
        <row r="23">
          <cell r="B23">
            <v>131</v>
          </cell>
          <cell r="C23" t="str">
            <v>ＲＧ　あおば</v>
          </cell>
          <cell r="D23" t="str">
            <v>田原　幸恵</v>
          </cell>
          <cell r="E23" t="str">
            <v>田原　幸恵</v>
          </cell>
        </row>
        <row r="24">
          <cell r="B24">
            <v>141</v>
          </cell>
          <cell r="C24" t="str">
            <v>大道　ＲＧ</v>
          </cell>
          <cell r="D24" t="str">
            <v>佐野　和子</v>
          </cell>
          <cell r="E24" t="str">
            <v>佐野　和子</v>
          </cell>
        </row>
        <row r="25">
          <cell r="B25">
            <v>151</v>
          </cell>
          <cell r="C25" t="str">
            <v>ミヤマエ新体操クラブ</v>
          </cell>
          <cell r="D25" t="str">
            <v>川邉　有維子</v>
          </cell>
          <cell r="E25" t="str">
            <v>川邉　有維子</v>
          </cell>
        </row>
        <row r="26">
          <cell r="B26">
            <v>161</v>
          </cell>
          <cell r="C26" t="str">
            <v>なでしこ　ＲＳＧ</v>
          </cell>
          <cell r="D26" t="str">
            <v>山田　由香</v>
          </cell>
          <cell r="E26" t="str">
            <v>山田　由香</v>
          </cell>
        </row>
        <row r="27">
          <cell r="B27">
            <v>171</v>
          </cell>
          <cell r="C27" t="str">
            <v>海老名新体操クラブ</v>
          </cell>
          <cell r="D27" t="str">
            <v>ﾌﾟﾚｽﾘｰ明日香</v>
          </cell>
          <cell r="E27" t="str">
            <v>ﾌﾟﾚｽﾘｰ明日香</v>
          </cell>
        </row>
        <row r="28">
          <cell r="B28">
            <v>181</v>
          </cell>
          <cell r="C28" t="str">
            <v>秦野ＲＧクラブ</v>
          </cell>
          <cell r="D28" t="str">
            <v>関口　愛子</v>
          </cell>
          <cell r="E28" t="str">
            <v>関口　愛子</v>
          </cell>
        </row>
        <row r="29">
          <cell r="B29">
            <v>191</v>
          </cell>
          <cell r="C29" t="str">
            <v>Ｓｈａｌｅｕｒ　ＲＧ</v>
          </cell>
          <cell r="D29" t="str">
            <v>玉野　有美</v>
          </cell>
          <cell r="E29" t="str">
            <v>玉野　有美</v>
          </cell>
        </row>
        <row r="30">
          <cell r="B30">
            <v>192</v>
          </cell>
          <cell r="C30" t="str">
            <v>Ｓｈａｌｅｕｒ　ＲＧＣ</v>
          </cell>
          <cell r="D30" t="str">
            <v>大畑　真奈美</v>
          </cell>
          <cell r="E30" t="str">
            <v>大畑　真奈美</v>
          </cell>
        </row>
        <row r="31">
          <cell r="B31">
            <v>193</v>
          </cell>
          <cell r="C31" t="str">
            <v>Ｓｈａｌｅｕｒ　ＲＧＵ</v>
          </cell>
          <cell r="D31" t="str">
            <v>井上　藍理</v>
          </cell>
          <cell r="E31" t="str">
            <v>井上　藍理</v>
          </cell>
        </row>
        <row r="32">
          <cell r="B32">
            <v>201</v>
          </cell>
          <cell r="C32" t="str">
            <v>大和ジュニア新体操クラブ</v>
          </cell>
          <cell r="D32" t="str">
            <v>関　健寿</v>
          </cell>
          <cell r="E32" t="str">
            <v>関　健寿</v>
          </cell>
        </row>
        <row r="33">
          <cell r="B33">
            <v>211</v>
          </cell>
          <cell r="C33" t="str">
            <v>ｄｅｅｒ　ＲＧ</v>
          </cell>
          <cell r="D33" t="str">
            <v>斉藤　智子</v>
          </cell>
          <cell r="E33" t="str">
            <v>斉藤　智子</v>
          </cell>
        </row>
        <row r="34">
          <cell r="B34">
            <v>221</v>
          </cell>
          <cell r="C34" t="str">
            <v>ピーナッツ　ＲＧ</v>
          </cell>
          <cell r="D34" t="str">
            <v>岸本　寿美</v>
          </cell>
          <cell r="E34" t="str">
            <v>岸本　寿美</v>
          </cell>
        </row>
        <row r="35">
          <cell r="B35">
            <v>231</v>
          </cell>
          <cell r="C35" t="str">
            <v>エナージュ　ＲＧ</v>
          </cell>
          <cell r="D35" t="str">
            <v>岩谷　愛　</v>
          </cell>
          <cell r="E35" t="str">
            <v>岩谷　愛　</v>
          </cell>
        </row>
        <row r="36">
          <cell r="B36">
            <v>232</v>
          </cell>
          <cell r="C36" t="str">
            <v>井田新体操クラブ</v>
          </cell>
          <cell r="D36" t="str">
            <v>高祖　万里子</v>
          </cell>
          <cell r="E36" t="str">
            <v>高祖　万里子</v>
          </cell>
        </row>
        <row r="37">
          <cell r="B37">
            <v>241</v>
          </cell>
          <cell r="C37" t="str">
            <v>平塚新体操クラブ</v>
          </cell>
          <cell r="D37" t="str">
            <v>小宮　節子</v>
          </cell>
          <cell r="E37" t="str">
            <v>小宮　有加</v>
          </cell>
        </row>
        <row r="38">
          <cell r="B38">
            <v>251</v>
          </cell>
          <cell r="C38" t="str">
            <v>Ｔｉａｒａ　ＲＧ</v>
          </cell>
          <cell r="D38" t="str">
            <v>上野　渚</v>
          </cell>
          <cell r="E38" t="str">
            <v>上野　渚</v>
          </cell>
        </row>
        <row r="39">
          <cell r="B39">
            <v>252</v>
          </cell>
          <cell r="C39" t="str">
            <v>Ｔｉａｒａ　Ｊｒ</v>
          </cell>
          <cell r="D39" t="str">
            <v>木村　幸恵</v>
          </cell>
          <cell r="E39" t="str">
            <v>木村　幸恵</v>
          </cell>
        </row>
        <row r="40">
          <cell r="B40">
            <v>261</v>
          </cell>
          <cell r="C40" t="str">
            <v>ｍ．ｍ　ＲＳＧ</v>
          </cell>
          <cell r="D40" t="str">
            <v>宮坂　恵</v>
          </cell>
          <cell r="E40" t="str">
            <v>宮坂　恵</v>
          </cell>
        </row>
        <row r="41">
          <cell r="B41">
            <v>262</v>
          </cell>
          <cell r="C41" t="str">
            <v>ゆあ ＲＧ</v>
          </cell>
          <cell r="D41" t="str">
            <v>阿南　優美</v>
          </cell>
          <cell r="E41" t="str">
            <v>阿南　優美</v>
          </cell>
        </row>
        <row r="42">
          <cell r="B42">
            <v>271</v>
          </cell>
          <cell r="C42" t="str">
            <v>Ｖｉｃｔｏｒｙ　ＲＧ</v>
          </cell>
          <cell r="D42" t="str">
            <v>恒木　美帆</v>
          </cell>
          <cell r="E42" t="str">
            <v>恒木　美帆</v>
          </cell>
        </row>
        <row r="43">
          <cell r="B43">
            <v>281</v>
          </cell>
          <cell r="C43" t="str">
            <v>スマイリィ新体操クラブ</v>
          </cell>
          <cell r="D43" t="str">
            <v>岡田　小枝子</v>
          </cell>
          <cell r="E43" t="str">
            <v>岡田　小枝子</v>
          </cell>
        </row>
        <row r="44">
          <cell r="B44">
            <v>291</v>
          </cell>
          <cell r="C44" t="str">
            <v>Ｔｗｉｎｋｌｅ　Ｓｔａｒ　ＲＧ</v>
          </cell>
          <cell r="D44" t="str">
            <v>堤　祐子</v>
          </cell>
          <cell r="E44" t="str">
            <v>堤　祐子</v>
          </cell>
        </row>
        <row r="45">
          <cell r="B45">
            <v>301</v>
          </cell>
          <cell r="C45" t="str">
            <v>ＬＵＣＥ　ＲＧ</v>
          </cell>
          <cell r="D45" t="str">
            <v>大窪　光子</v>
          </cell>
          <cell r="E45" t="str">
            <v>大窪　光子</v>
          </cell>
        </row>
        <row r="46">
          <cell r="B46">
            <v>311</v>
          </cell>
          <cell r="C46" t="str">
            <v>Ｒｉｐｐｌｅ　ＲＧ</v>
          </cell>
          <cell r="D46" t="str">
            <v>薬師寺　里美</v>
          </cell>
          <cell r="E46" t="str">
            <v>薬師寺　里美</v>
          </cell>
        </row>
        <row r="47">
          <cell r="B47">
            <v>321</v>
          </cell>
          <cell r="C47" t="str">
            <v>コナミスポーツクラブ海老名東</v>
          </cell>
          <cell r="D47" t="str">
            <v>貫井　広子</v>
          </cell>
          <cell r="E47" t="str">
            <v>西田　美樹</v>
          </cell>
        </row>
        <row r="48">
          <cell r="B48">
            <v>331</v>
          </cell>
          <cell r="C48" t="str">
            <v>ジュネスＲＧ</v>
          </cell>
          <cell r="D48" t="str">
            <v>鈴川　加世</v>
          </cell>
          <cell r="E48" t="str">
            <v>鈴川　加世</v>
          </cell>
        </row>
        <row r="49">
          <cell r="B49">
            <v>341</v>
          </cell>
          <cell r="C49" t="str">
            <v>Ｈｉｋａｒｉ　ＲＧ</v>
          </cell>
          <cell r="D49" t="str">
            <v>池永　寿美子</v>
          </cell>
          <cell r="E49" t="str">
            <v>小林　奈緒子</v>
          </cell>
        </row>
        <row r="50">
          <cell r="B50">
            <v>351</v>
          </cell>
          <cell r="C50" t="str">
            <v>ＦＲＡＴ　ＳＴＡＲ　ＲＧクラブ</v>
          </cell>
          <cell r="D50" t="str">
            <v>柴田　華栄</v>
          </cell>
          <cell r="E50" t="str">
            <v>柴田　華栄</v>
          </cell>
        </row>
        <row r="51">
          <cell r="B51">
            <v>361</v>
          </cell>
          <cell r="C51" t="str">
            <v>Ｌａｐｉｓ　ＲＧ</v>
          </cell>
          <cell r="D51" t="str">
            <v>渋谷　仁美</v>
          </cell>
          <cell r="E51" t="str">
            <v>澁谷　仁美</v>
          </cell>
        </row>
        <row r="52">
          <cell r="B52">
            <v>371</v>
          </cell>
          <cell r="C52" t="str">
            <v>プレジャー新体操クラブ</v>
          </cell>
          <cell r="D52" t="str">
            <v>津川　昌平</v>
          </cell>
          <cell r="E52" t="str">
            <v>津川　昌平</v>
          </cell>
        </row>
        <row r="53">
          <cell r="B53">
            <v>381</v>
          </cell>
          <cell r="C53" t="str">
            <v>ＡＲＫ　ＲＳＧ</v>
          </cell>
          <cell r="D53" t="str">
            <v>猿渡　真澄</v>
          </cell>
          <cell r="E53" t="str">
            <v>なし</v>
          </cell>
        </row>
        <row r="54">
          <cell r="B54">
            <v>811</v>
          </cell>
          <cell r="C54" t="str">
            <v>森村学園中等部</v>
          </cell>
          <cell r="D54" t="str">
            <v>高橋　敬三</v>
          </cell>
        </row>
        <row r="55">
          <cell r="B55">
            <v>821</v>
          </cell>
          <cell r="C55" t="str">
            <v>神奈川学園中学校</v>
          </cell>
          <cell r="D55" t="str">
            <v>池田　征矢雄</v>
          </cell>
        </row>
        <row r="56">
          <cell r="B56">
            <v>999</v>
          </cell>
          <cell r="C56" t="str">
            <v>光明クラブ</v>
          </cell>
          <cell r="E56" t="str">
            <v>千葉　末次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個人抽選"/>
      <sheetName val="団体抽選"/>
      <sheetName val="参加一覧"/>
      <sheetName val="個人申込"/>
      <sheetName val="個人抽選(元)"/>
      <sheetName val="団体抽選（元）"/>
      <sheetName val="団体"/>
      <sheetName val="ﾃﾞｰﾀ"/>
      <sheetName val="1部得点"/>
      <sheetName val="2部得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2">
          <cell r="A42">
            <v>21</v>
          </cell>
          <cell r="B42" t="str">
            <v>いずみ野新体操クラブ</v>
          </cell>
        </row>
        <row r="43">
          <cell r="A43">
            <v>22</v>
          </cell>
          <cell r="B43" t="str">
            <v>いずみ野　Ｊｒ　ＲＧ</v>
          </cell>
        </row>
        <row r="44">
          <cell r="A44">
            <v>31</v>
          </cell>
          <cell r="B44" t="str">
            <v>横須賀ジュニア新体操クラブ</v>
          </cell>
        </row>
        <row r="45">
          <cell r="A45">
            <v>32</v>
          </cell>
          <cell r="B45" t="str">
            <v>ひまわり新体操クラブ</v>
          </cell>
        </row>
        <row r="46">
          <cell r="A46">
            <v>41</v>
          </cell>
          <cell r="B46" t="str">
            <v>赤木新体操チーム</v>
          </cell>
        </row>
        <row r="47">
          <cell r="A47">
            <v>42</v>
          </cell>
          <cell r="B47" t="str">
            <v>ヨコハマ　ＲＧ</v>
          </cell>
        </row>
        <row r="48">
          <cell r="A48">
            <v>43</v>
          </cell>
          <cell r="B48" t="str">
            <v>Ｋ新体操クラブ</v>
          </cell>
        </row>
        <row r="49">
          <cell r="A49">
            <v>51</v>
          </cell>
          <cell r="B49" t="str">
            <v>ＭＡＲＳＨＡ</v>
          </cell>
        </row>
        <row r="50">
          <cell r="A50">
            <v>52</v>
          </cell>
          <cell r="B50" t="str">
            <v>マリン　ＲＧ</v>
          </cell>
        </row>
        <row r="51">
          <cell r="A51">
            <v>60</v>
          </cell>
          <cell r="B51" t="str">
            <v>イグレック新体操クラブ</v>
          </cell>
        </row>
        <row r="52">
          <cell r="A52">
            <v>70</v>
          </cell>
          <cell r="B52" t="str">
            <v>森村学園中等部</v>
          </cell>
        </row>
        <row r="53">
          <cell r="A53">
            <v>81</v>
          </cell>
          <cell r="B53" t="str">
            <v>白土新体操クラブ</v>
          </cell>
        </row>
        <row r="54">
          <cell r="A54">
            <v>82</v>
          </cell>
          <cell r="B54" t="str">
            <v>しらつち　ＲＧ</v>
          </cell>
        </row>
        <row r="55">
          <cell r="A55">
            <v>91</v>
          </cell>
          <cell r="B55" t="str">
            <v>東台新体操クラブ</v>
          </cell>
        </row>
        <row r="56">
          <cell r="A56">
            <v>93</v>
          </cell>
          <cell r="B56" t="str">
            <v>ＴＯＵＤＡＩ　ＲＧ</v>
          </cell>
        </row>
        <row r="57">
          <cell r="A57">
            <v>102</v>
          </cell>
          <cell r="B57" t="str">
            <v>Ｓｏｎｎｅｔ　ＲＧ</v>
          </cell>
        </row>
        <row r="58">
          <cell r="A58">
            <v>103</v>
          </cell>
          <cell r="B58" t="str">
            <v>Ｓｏｎｎｅｔ　Ｊｒ　ＲＧ</v>
          </cell>
        </row>
        <row r="59">
          <cell r="A59">
            <v>110</v>
          </cell>
          <cell r="B59" t="str">
            <v>ビッグ･エス　サンウェイ横浜</v>
          </cell>
        </row>
        <row r="60">
          <cell r="A60">
            <v>120</v>
          </cell>
          <cell r="B60" t="str">
            <v>相模原みどりスポーツクラブ</v>
          </cell>
        </row>
        <row r="61">
          <cell r="A61">
            <v>131</v>
          </cell>
          <cell r="B61" t="str">
            <v>ソレイユ</v>
          </cell>
        </row>
        <row r="62">
          <cell r="A62">
            <v>132</v>
          </cell>
          <cell r="B62" t="str">
            <v>ソレイユ　Ｊｒ</v>
          </cell>
        </row>
        <row r="63">
          <cell r="A63">
            <v>133</v>
          </cell>
          <cell r="B63" t="str">
            <v>ソレイユ　ＲＧ</v>
          </cell>
        </row>
        <row r="64">
          <cell r="A64">
            <v>140</v>
          </cell>
          <cell r="B64" t="str">
            <v>すすき野新体操クラブ</v>
          </cell>
        </row>
        <row r="65">
          <cell r="A65">
            <v>150</v>
          </cell>
          <cell r="B65" t="str">
            <v>ＲＧ　あおば</v>
          </cell>
        </row>
        <row r="66">
          <cell r="A66">
            <v>160</v>
          </cell>
          <cell r="B66" t="str">
            <v>大道　ＲＧ</v>
          </cell>
        </row>
        <row r="67">
          <cell r="A67">
            <v>170</v>
          </cell>
          <cell r="B67" t="str">
            <v>ミヤマエ新体操クラブ</v>
          </cell>
        </row>
        <row r="68">
          <cell r="A68">
            <v>180</v>
          </cell>
          <cell r="B68" t="str">
            <v>なでしこ　ＲＳＧ</v>
          </cell>
        </row>
        <row r="69">
          <cell r="A69">
            <v>190</v>
          </cell>
          <cell r="B69" t="str">
            <v>海老名新体操クラブ</v>
          </cell>
        </row>
        <row r="70">
          <cell r="A70">
            <v>200</v>
          </cell>
          <cell r="B70" t="str">
            <v>秦野ＲＧクラブ</v>
          </cell>
        </row>
        <row r="71">
          <cell r="A71">
            <v>211</v>
          </cell>
          <cell r="B71" t="str">
            <v>Ｓｈａｌｅｕｒ　ＲＧ</v>
          </cell>
        </row>
        <row r="72">
          <cell r="A72">
            <v>212</v>
          </cell>
          <cell r="B72" t="str">
            <v>Ｓｈａｌｅｕｒ　ＲＧＣ</v>
          </cell>
        </row>
        <row r="73">
          <cell r="A73">
            <v>213</v>
          </cell>
          <cell r="B73" t="str">
            <v>Ｓｈａｌｅｕｒ　ＲＧＵ</v>
          </cell>
        </row>
        <row r="74">
          <cell r="A74">
            <v>220</v>
          </cell>
          <cell r="B74" t="str">
            <v>大和ジュニア新体操クラブ</v>
          </cell>
        </row>
        <row r="75">
          <cell r="A75">
            <v>230</v>
          </cell>
          <cell r="B75" t="str">
            <v>三春クラブ</v>
          </cell>
        </row>
        <row r="76">
          <cell r="A76">
            <v>240</v>
          </cell>
          <cell r="B76" t="str">
            <v>ピーナッツ　ＲＧ</v>
          </cell>
        </row>
        <row r="77">
          <cell r="A77">
            <v>251</v>
          </cell>
          <cell r="B77" t="str">
            <v>エナージュ　ＲＧ</v>
          </cell>
        </row>
        <row r="78">
          <cell r="A78">
            <v>253</v>
          </cell>
          <cell r="B78" t="str">
            <v>井田新体操クラブ</v>
          </cell>
        </row>
        <row r="79">
          <cell r="A79">
            <v>260</v>
          </cell>
          <cell r="B79" t="str">
            <v>平塚新体操クラブ</v>
          </cell>
        </row>
        <row r="80">
          <cell r="A80">
            <v>270</v>
          </cell>
          <cell r="B80" t="str">
            <v>Ｔｉａｒａ　ＲＧ</v>
          </cell>
        </row>
        <row r="81">
          <cell r="A81">
            <v>272</v>
          </cell>
          <cell r="B81" t="str">
            <v>Ｔｉａｒａ　Ｊｒ</v>
          </cell>
        </row>
        <row r="82">
          <cell r="A82">
            <v>280</v>
          </cell>
          <cell r="B82" t="str">
            <v>ｍ．ｍ　ＲＳＧ</v>
          </cell>
        </row>
        <row r="83">
          <cell r="A83">
            <v>300</v>
          </cell>
          <cell r="B83" t="str">
            <v>Ｖｉｃｔｏｒｙ　ＲＧ</v>
          </cell>
        </row>
        <row r="84">
          <cell r="A84">
            <v>310</v>
          </cell>
          <cell r="B84" t="str">
            <v>ゆあ ＲＧ</v>
          </cell>
        </row>
        <row r="85">
          <cell r="A85">
            <v>320</v>
          </cell>
          <cell r="B85" t="str">
            <v>スマイリィ新体操クラブ</v>
          </cell>
        </row>
        <row r="86">
          <cell r="A86">
            <v>330</v>
          </cell>
          <cell r="B86" t="str">
            <v>Ｌａｌａ ＲＧ</v>
          </cell>
        </row>
        <row r="87">
          <cell r="A87">
            <v>340</v>
          </cell>
          <cell r="B87" t="str">
            <v>Ｔｗｉｎｋｌｅ　Ｓｔａｒ　ＲＧ</v>
          </cell>
        </row>
        <row r="88">
          <cell r="A88">
            <v>350</v>
          </cell>
          <cell r="B88" t="str">
            <v>神奈川学園中学校</v>
          </cell>
        </row>
        <row r="89">
          <cell r="A89">
            <v>360</v>
          </cell>
          <cell r="B89" t="str">
            <v>ＬＵＣＥ　ＲＧ</v>
          </cell>
        </row>
        <row r="90">
          <cell r="A90">
            <v>370</v>
          </cell>
          <cell r="B90" t="str">
            <v>Ｒｉｐｐｌｅ　ＲＧ</v>
          </cell>
        </row>
        <row r="91">
          <cell r="A91">
            <v>380</v>
          </cell>
          <cell r="B91" t="str">
            <v>コナミスポーツクラブ海老名東</v>
          </cell>
        </row>
        <row r="92">
          <cell r="A92">
            <v>390</v>
          </cell>
          <cell r="B92" t="str">
            <v>ジュネスＲＧ</v>
          </cell>
        </row>
        <row r="93">
          <cell r="A93">
            <v>400</v>
          </cell>
          <cell r="B93" t="str">
            <v>Ｈｉｋａｒｉ　ＲＧ</v>
          </cell>
        </row>
        <row r="94">
          <cell r="A94">
            <v>410</v>
          </cell>
          <cell r="B94" t="str">
            <v>ＦＲＡＴ　ＳＴＡＲ　ＲＧクラブ</v>
          </cell>
        </row>
        <row r="95">
          <cell r="A95">
            <v>420</v>
          </cell>
          <cell r="B95" t="str">
            <v>Ｌａｐｉｓ　ＲＧ</v>
          </cell>
        </row>
        <row r="96">
          <cell r="A96">
            <v>430</v>
          </cell>
          <cell r="B96" t="str">
            <v>プレジャー新体操クラブ</v>
          </cell>
        </row>
        <row r="97">
          <cell r="A97">
            <v>440</v>
          </cell>
          <cell r="B97" t="str">
            <v>横浜国際女学院翠陵中学校</v>
          </cell>
        </row>
        <row r="98">
          <cell r="A98">
            <v>450</v>
          </cell>
          <cell r="B98" t="str">
            <v>鎌倉女子大学中等部</v>
          </cell>
        </row>
        <row r="99">
          <cell r="A99">
            <v>999</v>
          </cell>
          <cell r="B99" t="str">
            <v>光明クラブ</v>
          </cell>
        </row>
        <row r="104">
          <cell r="A104">
            <v>21101</v>
          </cell>
          <cell r="B104" t="str">
            <v>仲田　千夏</v>
          </cell>
        </row>
        <row r="105">
          <cell r="A105">
            <v>21102</v>
          </cell>
          <cell r="B105" t="str">
            <v>天野　湖都</v>
          </cell>
        </row>
        <row r="106">
          <cell r="A106">
            <v>21103</v>
          </cell>
          <cell r="B106" t="str">
            <v>敦澤　美月</v>
          </cell>
        </row>
        <row r="107">
          <cell r="A107">
            <v>21104</v>
          </cell>
          <cell r="B107" t="str">
            <v>根本　由里奈</v>
          </cell>
        </row>
        <row r="108">
          <cell r="A108">
            <v>21105</v>
          </cell>
          <cell r="B108" t="str">
            <v>小出　瑚々</v>
          </cell>
        </row>
        <row r="109">
          <cell r="A109">
            <v>21106</v>
          </cell>
          <cell r="B109" t="str">
            <v>田中　琳</v>
          </cell>
        </row>
      </sheetData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9審判"/>
      <sheetName val="Sheet2"/>
      <sheetName val="審判ﾗﾍﾞﾙ"/>
      <sheetName val="名前のみ"/>
    </sheetNames>
    <sheetDataSet>
      <sheetData sheetId="0">
        <row r="6">
          <cell r="B6">
            <v>1</v>
          </cell>
          <cell r="C6">
            <v>101</v>
          </cell>
          <cell r="D6" t="str">
            <v>女子１種</v>
          </cell>
          <cell r="E6">
            <v>14020044</v>
          </cell>
          <cell r="F6" t="str">
            <v>斉藤　智子</v>
          </cell>
          <cell r="G6" t="str">
            <v>さいとう　ともこ</v>
          </cell>
          <cell r="H6" t="str">
            <v>1953.10.22</v>
          </cell>
          <cell r="I6" t="str">
            <v>三春クラブ</v>
          </cell>
          <cell r="J6">
            <v>1</v>
          </cell>
          <cell r="K6">
            <v>1</v>
          </cell>
          <cell r="L6">
            <v>1</v>
          </cell>
          <cell r="M6">
            <v>1</v>
          </cell>
          <cell r="N6">
            <v>4500</v>
          </cell>
          <cell r="O6">
            <v>2000</v>
          </cell>
          <cell r="P6">
            <v>500</v>
          </cell>
          <cell r="Q6">
            <v>2000</v>
          </cell>
          <cell r="T6" t="str">
            <v>238-0014</v>
          </cell>
          <cell r="U6" t="str">
            <v>横須賀市三春町2-8</v>
          </cell>
          <cell r="V6" t="str">
            <v>046-827-3473</v>
          </cell>
          <cell r="W6" t="str">
            <v>090-5790-2561</v>
          </cell>
          <cell r="X6" t="str">
            <v>関東学院中・高校</v>
          </cell>
          <cell r="Y6" t="str">
            <v>045-231-1001</v>
          </cell>
        </row>
        <row r="7">
          <cell r="B7">
            <v>2</v>
          </cell>
          <cell r="C7">
            <v>102</v>
          </cell>
          <cell r="D7" t="str">
            <v>女子１種</v>
          </cell>
          <cell r="E7">
            <v>14020045</v>
          </cell>
          <cell r="F7" t="str">
            <v>阿部　八重子</v>
          </cell>
          <cell r="G7" t="str">
            <v>あべ　やえこ</v>
          </cell>
          <cell r="H7" t="str">
            <v>1958.04.17</v>
          </cell>
          <cell r="I7" t="str">
            <v>横須賀ジュニア新体操ｸﾗﾌﾞ</v>
          </cell>
          <cell r="J7">
            <v>1</v>
          </cell>
          <cell r="K7">
            <v>1</v>
          </cell>
          <cell r="L7">
            <v>1</v>
          </cell>
          <cell r="M7">
            <v>1</v>
          </cell>
          <cell r="N7">
            <v>4500</v>
          </cell>
          <cell r="O7">
            <v>2000</v>
          </cell>
          <cell r="P7">
            <v>500</v>
          </cell>
          <cell r="Q7">
            <v>2000</v>
          </cell>
          <cell r="T7" t="str">
            <v>238-0045</v>
          </cell>
          <cell r="U7" t="str">
            <v>横須賀市東逸見町1-11</v>
          </cell>
          <cell r="V7" t="str">
            <v>046-825-2536</v>
          </cell>
          <cell r="W7" t="str">
            <v>090-2544-0888</v>
          </cell>
          <cell r="X7" t="str">
            <v>緑ヶ丘女子高校</v>
          </cell>
          <cell r="Y7" t="str">
            <v>046-822-1651</v>
          </cell>
        </row>
        <row r="8">
          <cell r="B8">
            <v>3</v>
          </cell>
          <cell r="C8">
            <v>103</v>
          </cell>
          <cell r="D8" t="str">
            <v>女子１種</v>
          </cell>
          <cell r="E8">
            <v>14020046</v>
          </cell>
          <cell r="F8" t="str">
            <v>小野　信予</v>
          </cell>
          <cell r="G8" t="str">
            <v>おの　のぶよ</v>
          </cell>
          <cell r="H8" t="str">
            <v>1957.04.09</v>
          </cell>
          <cell r="I8" t="str">
            <v>森村学園中・高等部</v>
          </cell>
          <cell r="J8">
            <v>1</v>
          </cell>
          <cell r="K8">
            <v>1</v>
          </cell>
          <cell r="L8">
            <v>1</v>
          </cell>
          <cell r="M8">
            <v>1</v>
          </cell>
          <cell r="N8">
            <v>4500</v>
          </cell>
          <cell r="O8">
            <v>2000</v>
          </cell>
          <cell r="P8">
            <v>500</v>
          </cell>
          <cell r="Q8">
            <v>2000</v>
          </cell>
          <cell r="T8" t="str">
            <v>194-0044</v>
          </cell>
          <cell r="U8" t="str">
            <v>東京都町田市成瀬5092-3　1-502</v>
          </cell>
          <cell r="V8" t="str">
            <v>042-727-8907</v>
          </cell>
          <cell r="W8" t="str">
            <v>090-1120-4837</v>
          </cell>
          <cell r="X8" t="str">
            <v>森村学園中・高等部</v>
          </cell>
          <cell r="Y8" t="str">
            <v>045-984-2505</v>
          </cell>
        </row>
        <row r="9">
          <cell r="B9">
            <v>4</v>
          </cell>
          <cell r="C9">
            <v>104</v>
          </cell>
          <cell r="D9" t="str">
            <v>女子１種</v>
          </cell>
          <cell r="E9">
            <v>14020047</v>
          </cell>
          <cell r="F9" t="str">
            <v>中澤　貴美枝</v>
          </cell>
          <cell r="G9" t="str">
            <v>なかざわ　きみえ</v>
          </cell>
          <cell r="H9" t="str">
            <v>1959.01.26</v>
          </cell>
          <cell r="I9" t="str">
            <v>ｴﾅｰｼﾞｭRG</v>
          </cell>
          <cell r="J9">
            <v>1</v>
          </cell>
          <cell r="K9">
            <v>1</v>
          </cell>
          <cell r="L9">
            <v>1</v>
          </cell>
          <cell r="M9">
            <v>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T9" t="str">
            <v>213-0026</v>
          </cell>
          <cell r="U9" t="str">
            <v>川崎市高津区久末1778-1-P616</v>
          </cell>
          <cell r="V9" t="str">
            <v>044-752-6063</v>
          </cell>
          <cell r="W9" t="str">
            <v>090-1552-6921</v>
          </cell>
        </row>
        <row r="10">
          <cell r="B10">
            <v>5</v>
          </cell>
          <cell r="C10">
            <v>105</v>
          </cell>
          <cell r="D10" t="str">
            <v>女子１種</v>
          </cell>
          <cell r="E10">
            <v>14020048</v>
          </cell>
          <cell r="F10" t="str">
            <v>赤木　恵子</v>
          </cell>
          <cell r="G10" t="str">
            <v>あかぎ　けいこ</v>
          </cell>
          <cell r="H10" t="str">
            <v>1957.12.26</v>
          </cell>
          <cell r="I10" t="str">
            <v>赤木新体操チーム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4500</v>
          </cell>
          <cell r="O10">
            <v>2000</v>
          </cell>
          <cell r="P10">
            <v>500</v>
          </cell>
          <cell r="Q10">
            <v>2000</v>
          </cell>
          <cell r="T10" t="str">
            <v>228-0801</v>
          </cell>
          <cell r="U10" t="str">
            <v>相模原市鵜野森2-30-8</v>
          </cell>
          <cell r="V10" t="str">
            <v>042-765-0393</v>
          </cell>
          <cell r="W10" t="str">
            <v>080-3253-2442</v>
          </cell>
        </row>
        <row r="11">
          <cell r="B11">
            <v>6</v>
          </cell>
          <cell r="C11">
            <v>106</v>
          </cell>
          <cell r="D11" t="str">
            <v>女子１種</v>
          </cell>
          <cell r="E11">
            <v>14020049</v>
          </cell>
          <cell r="F11" t="str">
            <v>石川　美奈子</v>
          </cell>
          <cell r="G11" t="str">
            <v>いしかわ　みなこ</v>
          </cell>
          <cell r="H11" t="str">
            <v>1965.06.02</v>
          </cell>
          <cell r="I11" t="str">
            <v>神奈川学園中・高校</v>
          </cell>
          <cell r="J11">
            <v>1</v>
          </cell>
          <cell r="K11">
            <v>1</v>
          </cell>
          <cell r="L11">
            <v>1</v>
          </cell>
          <cell r="M11">
            <v>1</v>
          </cell>
          <cell r="N11">
            <v>4500</v>
          </cell>
          <cell r="O11">
            <v>2000</v>
          </cell>
          <cell r="P11">
            <v>500</v>
          </cell>
          <cell r="Q11">
            <v>2000</v>
          </cell>
          <cell r="T11" t="str">
            <v>210-0804</v>
          </cell>
          <cell r="U11" t="str">
            <v>川崎市川崎区藤崎1-4-2</v>
          </cell>
          <cell r="V11" t="str">
            <v>044-233-3103</v>
          </cell>
          <cell r="W11" t="str">
            <v>080-6579-6720</v>
          </cell>
          <cell r="X11" t="str">
            <v>神奈川学園中・高校(非常勤)</v>
          </cell>
          <cell r="Y11" t="str">
            <v>045-311-2961</v>
          </cell>
        </row>
        <row r="12">
          <cell r="B12">
            <v>7</v>
          </cell>
          <cell r="C12">
            <v>107</v>
          </cell>
          <cell r="D12" t="str">
            <v>女子１種</v>
          </cell>
          <cell r="E12">
            <v>14020050</v>
          </cell>
          <cell r="F12" t="str">
            <v>松戸　千恵子</v>
          </cell>
          <cell r="G12" t="str">
            <v>まつど　ちえこ</v>
          </cell>
          <cell r="H12" t="str">
            <v>1964.05.21</v>
          </cell>
          <cell r="I12" t="str">
            <v>ﾖｺﾊﾏRG</v>
          </cell>
          <cell r="J12">
            <v>1</v>
          </cell>
          <cell r="K12">
            <v>1</v>
          </cell>
          <cell r="L12">
            <v>1</v>
          </cell>
          <cell r="M12">
            <v>1</v>
          </cell>
          <cell r="N12">
            <v>4500</v>
          </cell>
          <cell r="O12">
            <v>2000</v>
          </cell>
          <cell r="P12">
            <v>500</v>
          </cell>
          <cell r="Q12">
            <v>2000</v>
          </cell>
          <cell r="T12" t="str">
            <v>194-0032</v>
          </cell>
          <cell r="U12" t="str">
            <v>東京都町田市本町田2678-10</v>
          </cell>
          <cell r="V12" t="str">
            <v>042-720-6596</v>
          </cell>
          <cell r="W12" t="str">
            <v>090-2490-7056</v>
          </cell>
        </row>
        <row r="13">
          <cell r="B13">
            <v>8</v>
          </cell>
          <cell r="C13">
            <v>108</v>
          </cell>
          <cell r="D13" t="str">
            <v>女子１種</v>
          </cell>
          <cell r="E13">
            <v>14020051</v>
          </cell>
          <cell r="F13" t="str">
            <v>高田　恵子</v>
          </cell>
          <cell r="G13" t="str">
            <v>たかだ　けいこ</v>
          </cell>
          <cell r="H13" t="str">
            <v>1955.02.26</v>
          </cell>
          <cell r="I13" t="str">
            <v>光明学園相模原高校</v>
          </cell>
          <cell r="J13">
            <v>1</v>
          </cell>
          <cell r="K13">
            <v>1</v>
          </cell>
          <cell r="L13">
            <v>1</v>
          </cell>
          <cell r="M13">
            <v>1</v>
          </cell>
          <cell r="N13">
            <v>4500</v>
          </cell>
          <cell r="O13">
            <v>2000</v>
          </cell>
          <cell r="P13">
            <v>500</v>
          </cell>
          <cell r="Q13">
            <v>2000</v>
          </cell>
          <cell r="T13" t="str">
            <v>228-0001</v>
          </cell>
          <cell r="U13" t="str">
            <v>座間市相模が丘2-10-16</v>
          </cell>
          <cell r="V13" t="str">
            <v>046-254-1261</v>
          </cell>
          <cell r="W13" t="str">
            <v>090-4952-5271</v>
          </cell>
          <cell r="X13" t="str">
            <v>光明学園相模原高校</v>
          </cell>
          <cell r="Y13" t="str">
            <v>042-778-3333</v>
          </cell>
        </row>
        <row r="14">
          <cell r="B14">
            <v>9</v>
          </cell>
          <cell r="C14">
            <v>109</v>
          </cell>
          <cell r="D14" t="str">
            <v>女子１種</v>
          </cell>
          <cell r="E14">
            <v>14020052</v>
          </cell>
          <cell r="F14" t="str">
            <v>尾山　由美子</v>
          </cell>
          <cell r="G14" t="str">
            <v>おやま　ゆみこ</v>
          </cell>
          <cell r="H14" t="str">
            <v>1949.09.12</v>
          </cell>
          <cell r="I14" t="str">
            <v>海老名市立大谷中学</v>
          </cell>
          <cell r="J14">
            <v>1</v>
          </cell>
          <cell r="K14">
            <v>1</v>
          </cell>
          <cell r="L14">
            <v>1</v>
          </cell>
          <cell r="M14">
            <v>1</v>
          </cell>
          <cell r="N14">
            <v>4500</v>
          </cell>
          <cell r="O14">
            <v>2000</v>
          </cell>
          <cell r="P14">
            <v>500</v>
          </cell>
          <cell r="Q14">
            <v>2000</v>
          </cell>
          <cell r="T14" t="str">
            <v>243-0411</v>
          </cell>
          <cell r="U14" t="str">
            <v>海老名市大谷南4-14-3</v>
          </cell>
          <cell r="V14" t="str">
            <v>046-231-6518</v>
          </cell>
          <cell r="W14" t="str">
            <v>090-3088-0792</v>
          </cell>
          <cell r="X14" t="str">
            <v>海老名市立大谷中学</v>
          </cell>
          <cell r="Y14" t="str">
            <v>046-233-3233</v>
          </cell>
        </row>
        <row r="15">
          <cell r="B15">
            <v>10</v>
          </cell>
          <cell r="C15">
            <v>110</v>
          </cell>
          <cell r="D15" t="str">
            <v>女子１種</v>
          </cell>
          <cell r="E15">
            <v>14020053</v>
          </cell>
          <cell r="F15" t="str">
            <v>二階堂　智子</v>
          </cell>
          <cell r="G15" t="str">
            <v>にかいどう　ともこ</v>
          </cell>
          <cell r="H15" t="str">
            <v>1961.08.16</v>
          </cell>
          <cell r="I15" t="str">
            <v>横浜市立舞岡中学</v>
          </cell>
          <cell r="J15">
            <v>1</v>
          </cell>
          <cell r="K15">
            <v>1</v>
          </cell>
          <cell r="L15">
            <v>1</v>
          </cell>
          <cell r="M15">
            <v>1</v>
          </cell>
          <cell r="N15">
            <v>4500</v>
          </cell>
          <cell r="O15">
            <v>2000</v>
          </cell>
          <cell r="P15">
            <v>500</v>
          </cell>
          <cell r="Q15">
            <v>2000</v>
          </cell>
          <cell r="T15" t="str">
            <v>220-0053</v>
          </cell>
          <cell r="U15" t="str">
            <v>横浜市西区藤棚町1-82</v>
          </cell>
          <cell r="V15" t="str">
            <v>045-241-7060</v>
          </cell>
          <cell r="W15" t="str">
            <v>090-1837-0246</v>
          </cell>
          <cell r="X15" t="str">
            <v>横浜市立舞岡中学</v>
          </cell>
          <cell r="Y15" t="str">
            <v>045-822-2722</v>
          </cell>
        </row>
        <row r="16">
          <cell r="B16">
            <v>11</v>
          </cell>
          <cell r="C16">
            <v>111</v>
          </cell>
          <cell r="D16" t="str">
            <v>女子１種</v>
          </cell>
          <cell r="E16">
            <v>14020055</v>
          </cell>
          <cell r="F16" t="str">
            <v>貝瀬　美佐子</v>
          </cell>
          <cell r="G16" t="str">
            <v>かいせ　みさこ</v>
          </cell>
          <cell r="H16" t="str">
            <v>1970.09.14</v>
          </cell>
          <cell r="I16" t="str">
            <v>海老名新体操クラブ</v>
          </cell>
          <cell r="J16">
            <v>1</v>
          </cell>
          <cell r="K16">
            <v>1</v>
          </cell>
          <cell r="L16">
            <v>1</v>
          </cell>
          <cell r="M16">
            <v>1</v>
          </cell>
          <cell r="N16">
            <v>4500</v>
          </cell>
          <cell r="O16">
            <v>2000</v>
          </cell>
          <cell r="P16">
            <v>500</v>
          </cell>
          <cell r="Q16">
            <v>2000</v>
          </cell>
          <cell r="T16" t="str">
            <v>243-0419</v>
          </cell>
          <cell r="U16" t="str">
            <v>海老名市大谷北3-20-31</v>
          </cell>
          <cell r="V16" t="str">
            <v>046-231-6989</v>
          </cell>
          <cell r="W16" t="str">
            <v>090-8816-2593</v>
          </cell>
        </row>
        <row r="17">
          <cell r="B17">
            <v>12</v>
          </cell>
          <cell r="C17">
            <v>112</v>
          </cell>
          <cell r="D17" t="str">
            <v>女子１種</v>
          </cell>
          <cell r="E17">
            <v>14020056</v>
          </cell>
          <cell r="F17" t="str">
            <v>服部　なるみ</v>
          </cell>
          <cell r="G17" t="str">
            <v>はっとり　なるみ</v>
          </cell>
          <cell r="H17" t="str">
            <v>1963.09.12</v>
          </cell>
          <cell r="I17" t="str">
            <v>※　神奈川県体操協会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4500</v>
          </cell>
          <cell r="O17">
            <v>2000</v>
          </cell>
          <cell r="P17">
            <v>500</v>
          </cell>
          <cell r="Q17">
            <v>2000</v>
          </cell>
          <cell r="T17" t="str">
            <v>243-0035</v>
          </cell>
          <cell r="U17" t="str">
            <v>厚木市愛甲711-2</v>
          </cell>
          <cell r="V17" t="str">
            <v>046-247-3826</v>
          </cell>
        </row>
        <row r="18">
          <cell r="B18">
            <v>13</v>
          </cell>
          <cell r="C18">
            <v>113</v>
          </cell>
          <cell r="D18" t="str">
            <v>女子１種</v>
          </cell>
          <cell r="E18">
            <v>14030042</v>
          </cell>
          <cell r="F18" t="str">
            <v>川邉　有維子</v>
          </cell>
          <cell r="G18" t="str">
            <v>かわべ　ゆいこ</v>
          </cell>
          <cell r="H18" t="str">
            <v>1973.10.21</v>
          </cell>
          <cell r="I18" t="str">
            <v>ミヤマエ新体操クラブ</v>
          </cell>
          <cell r="J18">
            <v>1</v>
          </cell>
          <cell r="K18">
            <v>1</v>
          </cell>
          <cell r="L18">
            <v>1</v>
          </cell>
          <cell r="M18">
            <v>1</v>
          </cell>
          <cell r="N18">
            <v>4500</v>
          </cell>
          <cell r="O18">
            <v>2000</v>
          </cell>
          <cell r="P18">
            <v>500</v>
          </cell>
          <cell r="Q18">
            <v>2000</v>
          </cell>
          <cell r="T18" t="str">
            <v>213-0001</v>
          </cell>
          <cell r="U18" t="str">
            <v>川崎市高津区溝口6-9-30</v>
          </cell>
          <cell r="V18" t="str">
            <v>044-822-0591</v>
          </cell>
          <cell r="W18" t="str">
            <v>090-5419-6103</v>
          </cell>
        </row>
        <row r="19">
          <cell r="B19">
            <v>14</v>
          </cell>
          <cell r="C19">
            <v>114</v>
          </cell>
          <cell r="D19" t="str">
            <v>女子１種</v>
          </cell>
          <cell r="E19">
            <v>14020057</v>
          </cell>
          <cell r="F19" t="str">
            <v>本江　睦</v>
          </cell>
          <cell r="G19" t="str">
            <v>ほんごう　むつみ</v>
          </cell>
          <cell r="H19" t="str">
            <v>1968.08.27</v>
          </cell>
          <cell r="I19" t="str">
            <v>MARSHA</v>
          </cell>
          <cell r="J19">
            <v>1</v>
          </cell>
          <cell r="K19">
            <v>1</v>
          </cell>
          <cell r="L19">
            <v>1</v>
          </cell>
          <cell r="M19">
            <v>1</v>
          </cell>
          <cell r="N19">
            <v>4500</v>
          </cell>
          <cell r="O19">
            <v>2000</v>
          </cell>
          <cell r="P19">
            <v>500</v>
          </cell>
          <cell r="Q19">
            <v>2000</v>
          </cell>
          <cell r="T19" t="str">
            <v>240-0032</v>
          </cell>
          <cell r="U19" t="str">
            <v>横浜市保土ヶ谷区法泉2-17-16-101</v>
          </cell>
          <cell r="V19" t="str">
            <v>045-355-6557</v>
          </cell>
          <cell r="W19" t="str">
            <v>090-5568-4923</v>
          </cell>
        </row>
        <row r="20">
          <cell r="B20">
            <v>15</v>
          </cell>
          <cell r="C20">
            <v>115</v>
          </cell>
          <cell r="D20" t="str">
            <v>女子１種</v>
          </cell>
          <cell r="E20">
            <v>14020042</v>
          </cell>
          <cell r="F20" t="str">
            <v>朝日　一美</v>
          </cell>
          <cell r="G20" t="str">
            <v>あさひ　かずみ</v>
          </cell>
          <cell r="H20" t="str">
            <v>1948.01.03</v>
          </cell>
          <cell r="I20" t="str">
            <v>※　神奈川県体操協会</v>
          </cell>
          <cell r="J20">
            <v>1</v>
          </cell>
          <cell r="K20">
            <v>0</v>
          </cell>
          <cell r="L20">
            <v>1</v>
          </cell>
          <cell r="M20">
            <v>1</v>
          </cell>
          <cell r="N20">
            <v>4500</v>
          </cell>
          <cell r="O20">
            <v>2000</v>
          </cell>
          <cell r="P20">
            <v>500</v>
          </cell>
          <cell r="Q20">
            <v>2000</v>
          </cell>
          <cell r="T20" t="str">
            <v>247-0002</v>
          </cell>
          <cell r="U20" t="str">
            <v>横浜市栄区小山台1-11-26</v>
          </cell>
          <cell r="V20" t="str">
            <v>045-894-8693</v>
          </cell>
        </row>
        <row r="21">
          <cell r="B21">
            <v>16</v>
          </cell>
          <cell r="C21">
            <v>116</v>
          </cell>
          <cell r="D21" t="str">
            <v>女子１種</v>
          </cell>
          <cell r="E21">
            <v>14020111</v>
          </cell>
          <cell r="F21" t="str">
            <v>山田　由香</v>
          </cell>
          <cell r="G21" t="str">
            <v>やまだ　ゆか</v>
          </cell>
          <cell r="H21" t="str">
            <v>1972.10.06</v>
          </cell>
          <cell r="I21" t="str">
            <v>なでしこＲＳＧ</v>
          </cell>
          <cell r="J21">
            <v>1</v>
          </cell>
          <cell r="K21">
            <v>1</v>
          </cell>
          <cell r="L21">
            <v>1</v>
          </cell>
          <cell r="M21">
            <v>1</v>
          </cell>
          <cell r="N21">
            <v>4500</v>
          </cell>
          <cell r="O21">
            <v>2000</v>
          </cell>
          <cell r="P21">
            <v>500</v>
          </cell>
          <cell r="Q21">
            <v>2000</v>
          </cell>
          <cell r="T21" t="str">
            <v>254-0052</v>
          </cell>
          <cell r="U21" t="str">
            <v>平塚市平塚1-13-13</v>
          </cell>
          <cell r="V21" t="str">
            <v>0463-26-3066</v>
          </cell>
          <cell r="W21" t="str">
            <v>090-2204-0278</v>
          </cell>
        </row>
        <row r="22">
          <cell r="B22">
            <v>17</v>
          </cell>
          <cell r="C22">
            <v>117</v>
          </cell>
          <cell r="D22" t="str">
            <v>女子１種</v>
          </cell>
          <cell r="E22">
            <v>14020112</v>
          </cell>
          <cell r="F22" t="str">
            <v>前島　佐恵子</v>
          </cell>
          <cell r="G22" t="str">
            <v>まえしま　さえこ</v>
          </cell>
          <cell r="H22" t="str">
            <v>1960.10.27</v>
          </cell>
          <cell r="I22" t="str">
            <v>平塚新体操クラブ</v>
          </cell>
          <cell r="J22">
            <v>1</v>
          </cell>
          <cell r="K22">
            <v>1</v>
          </cell>
          <cell r="L22">
            <v>1</v>
          </cell>
          <cell r="M22">
            <v>1</v>
          </cell>
          <cell r="N22">
            <v>4500</v>
          </cell>
          <cell r="O22">
            <v>2000</v>
          </cell>
          <cell r="P22">
            <v>500</v>
          </cell>
          <cell r="Q22">
            <v>2000</v>
          </cell>
          <cell r="T22" t="str">
            <v>254-0042</v>
          </cell>
          <cell r="U22" t="str">
            <v>平塚市明石町25-5-1103</v>
          </cell>
          <cell r="V22" t="str">
            <v>0463-24-4140</v>
          </cell>
          <cell r="W22" t="str">
            <v>090-1538-3670</v>
          </cell>
          <cell r="X22" t="str">
            <v>平塚市立大野中学</v>
          </cell>
          <cell r="Y22" t="str">
            <v>0463-55-1568</v>
          </cell>
        </row>
        <row r="23">
          <cell r="B23">
            <v>18</v>
          </cell>
          <cell r="C23">
            <v>118</v>
          </cell>
          <cell r="D23" t="str">
            <v>女子１種</v>
          </cell>
          <cell r="E23">
            <v>14030044</v>
          </cell>
          <cell r="F23" t="str">
            <v>玉野　有美</v>
          </cell>
          <cell r="G23" t="str">
            <v>たまの　ゆみ</v>
          </cell>
          <cell r="H23" t="str">
            <v>1973.03.24</v>
          </cell>
          <cell r="I23" t="str">
            <v>Shaleur RG</v>
          </cell>
          <cell r="J23">
            <v>1</v>
          </cell>
          <cell r="K23">
            <v>1</v>
          </cell>
          <cell r="L23">
            <v>1</v>
          </cell>
          <cell r="M23">
            <v>1</v>
          </cell>
          <cell r="N23">
            <v>4500</v>
          </cell>
          <cell r="O23">
            <v>2000</v>
          </cell>
          <cell r="P23">
            <v>500</v>
          </cell>
          <cell r="Q23">
            <v>2000</v>
          </cell>
          <cell r="T23" t="str">
            <v>194-0041</v>
          </cell>
          <cell r="U23" t="str">
            <v>東京都町田市玉川学園8-4-12</v>
          </cell>
          <cell r="V23" t="str">
            <v>042-720-7308</v>
          </cell>
          <cell r="W23" t="str">
            <v>080-5016-3218</v>
          </cell>
          <cell r="Y23" t="str">
            <v>046-254-5192</v>
          </cell>
        </row>
        <row r="24">
          <cell r="B24">
            <v>19</v>
          </cell>
          <cell r="C24">
            <v>119</v>
          </cell>
          <cell r="D24" t="str">
            <v>女子１種</v>
          </cell>
          <cell r="E24">
            <v>14030051</v>
          </cell>
          <cell r="F24" t="str">
            <v>丸山　祥子</v>
          </cell>
          <cell r="G24" t="str">
            <v>まるやま　さちこ</v>
          </cell>
          <cell r="H24" t="str">
            <v>1970.12.29</v>
          </cell>
          <cell r="I24" t="str">
            <v>Sonnet ＲＧ</v>
          </cell>
          <cell r="J24">
            <v>1</v>
          </cell>
          <cell r="K24">
            <v>1</v>
          </cell>
          <cell r="L24">
            <v>1</v>
          </cell>
          <cell r="M24">
            <v>1</v>
          </cell>
          <cell r="N24">
            <v>4500</v>
          </cell>
          <cell r="O24">
            <v>2000</v>
          </cell>
          <cell r="P24">
            <v>500</v>
          </cell>
          <cell r="Q24">
            <v>2000</v>
          </cell>
          <cell r="T24" t="str">
            <v>223-0053</v>
          </cell>
          <cell r="U24" t="str">
            <v>横浜市港北区綱島西5-13-36</v>
          </cell>
          <cell r="V24" t="str">
            <v>045-542-6299</v>
          </cell>
          <cell r="W24" t="str">
            <v>090-5554-3239</v>
          </cell>
        </row>
        <row r="25">
          <cell r="B25">
            <v>20</v>
          </cell>
          <cell r="C25">
            <v>120</v>
          </cell>
          <cell r="D25" t="str">
            <v>女子１種</v>
          </cell>
          <cell r="E25">
            <v>14020106</v>
          </cell>
          <cell r="F25" t="str">
            <v>市川　ふみよ</v>
          </cell>
          <cell r="G25" t="str">
            <v>いちかわ　ふみよ</v>
          </cell>
          <cell r="H25" t="str">
            <v>1963.12.16</v>
          </cell>
          <cell r="I25" t="str">
            <v>横浜国際女学院翠陵中学高等学校</v>
          </cell>
          <cell r="J25">
            <v>1</v>
          </cell>
          <cell r="K25">
            <v>1</v>
          </cell>
          <cell r="L25">
            <v>1</v>
          </cell>
          <cell r="M25">
            <v>1</v>
          </cell>
          <cell r="N25">
            <v>4500</v>
          </cell>
          <cell r="O25">
            <v>2000</v>
          </cell>
          <cell r="P25">
            <v>500</v>
          </cell>
          <cell r="Q25">
            <v>2000</v>
          </cell>
          <cell r="T25" t="str">
            <v>228-0015</v>
          </cell>
          <cell r="U25" t="str">
            <v>座間市南栗原1-13-38-103</v>
          </cell>
          <cell r="V25" t="str">
            <v>046-253-4674</v>
          </cell>
          <cell r="W25" t="str">
            <v>090-4090-2759</v>
          </cell>
          <cell r="X25" t="str">
            <v>横浜国際女学院翠陵中学高等学校</v>
          </cell>
          <cell r="Y25" t="str">
            <v>045-921-0301</v>
          </cell>
        </row>
        <row r="26">
          <cell r="B26">
            <v>21</v>
          </cell>
          <cell r="C26">
            <v>121</v>
          </cell>
          <cell r="D26" t="str">
            <v>女子１種</v>
          </cell>
          <cell r="E26">
            <v>14030045</v>
          </cell>
          <cell r="F26" t="str">
            <v>細谷　有美</v>
          </cell>
          <cell r="G26" t="str">
            <v>ほそたに　ゆみ</v>
          </cell>
          <cell r="H26" t="str">
            <v>1979.02.09</v>
          </cell>
          <cell r="I26" t="str">
            <v>Sonnet Ｊｒ　ＲＧ</v>
          </cell>
          <cell r="J26">
            <v>1</v>
          </cell>
          <cell r="K26">
            <v>1</v>
          </cell>
          <cell r="L26">
            <v>1</v>
          </cell>
          <cell r="M26">
            <v>1</v>
          </cell>
          <cell r="N26">
            <v>4500</v>
          </cell>
          <cell r="O26">
            <v>2000</v>
          </cell>
          <cell r="P26">
            <v>500</v>
          </cell>
          <cell r="Q26">
            <v>2000</v>
          </cell>
          <cell r="T26" t="str">
            <v>221-0831</v>
          </cell>
          <cell r="U26" t="str">
            <v>横浜市神奈川区上反町1-14-2</v>
          </cell>
          <cell r="V26" t="str">
            <v>045-324-1560</v>
          </cell>
          <cell r="W26" t="str">
            <v>090-4713-6391</v>
          </cell>
        </row>
        <row r="27">
          <cell r="B27">
            <v>22</v>
          </cell>
          <cell r="C27">
            <v>122</v>
          </cell>
          <cell r="D27" t="str">
            <v>女子１種</v>
          </cell>
          <cell r="E27">
            <v>14020117</v>
          </cell>
          <cell r="F27" t="str">
            <v>白土　邦子</v>
          </cell>
          <cell r="G27" t="str">
            <v>しらつち　くにこ</v>
          </cell>
          <cell r="H27" t="str">
            <v>1950.02.19</v>
          </cell>
          <cell r="I27" t="str">
            <v>白土新体操クラブ</v>
          </cell>
          <cell r="J27">
            <v>1</v>
          </cell>
          <cell r="K27">
            <v>1</v>
          </cell>
          <cell r="L27">
            <v>1</v>
          </cell>
          <cell r="M27">
            <v>1</v>
          </cell>
          <cell r="N27">
            <v>4500</v>
          </cell>
          <cell r="O27">
            <v>2000</v>
          </cell>
          <cell r="P27">
            <v>500</v>
          </cell>
          <cell r="Q27">
            <v>2000</v>
          </cell>
          <cell r="T27" t="str">
            <v>216-0006</v>
          </cell>
          <cell r="U27" t="str">
            <v>川崎市宮前区宮前平2-16-2-501</v>
          </cell>
          <cell r="V27" t="str">
            <v>044-855-3520</v>
          </cell>
          <cell r="W27" t="str">
            <v>080-5507-0348</v>
          </cell>
        </row>
        <row r="28">
          <cell r="B28">
            <v>23</v>
          </cell>
          <cell r="C28">
            <v>123</v>
          </cell>
          <cell r="D28" t="str">
            <v>女子１種</v>
          </cell>
          <cell r="E28">
            <v>14020121</v>
          </cell>
          <cell r="F28" t="str">
            <v>鈴木　波央子</v>
          </cell>
          <cell r="G28" t="str">
            <v>すずき　なおこ</v>
          </cell>
          <cell r="H28" t="str">
            <v>1979.01.06</v>
          </cell>
          <cell r="I28" t="str">
            <v>緑ヶ丘女子高校</v>
          </cell>
          <cell r="J28">
            <v>1</v>
          </cell>
          <cell r="K28">
            <v>1</v>
          </cell>
          <cell r="L28">
            <v>1</v>
          </cell>
          <cell r="M28">
            <v>1</v>
          </cell>
          <cell r="N28">
            <v>4500</v>
          </cell>
          <cell r="O28">
            <v>2000</v>
          </cell>
          <cell r="P28">
            <v>500</v>
          </cell>
          <cell r="Q28">
            <v>2000</v>
          </cell>
          <cell r="T28" t="str">
            <v>220-0023</v>
          </cell>
          <cell r="U28" t="str">
            <v>横浜市西区平沼1-40-17　907</v>
          </cell>
          <cell r="V28" t="str">
            <v>045-323-3022</v>
          </cell>
          <cell r="W28" t="str">
            <v>090-4676-7755</v>
          </cell>
          <cell r="X28" t="str">
            <v>緑ヶ丘女子高校</v>
          </cell>
          <cell r="Y28" t="str">
            <v>046-822-1651</v>
          </cell>
        </row>
        <row r="29">
          <cell r="B29">
            <v>24</v>
          </cell>
          <cell r="C29">
            <v>124</v>
          </cell>
          <cell r="D29" t="str">
            <v>女子１種</v>
          </cell>
          <cell r="E29">
            <v>13030261</v>
          </cell>
          <cell r="F29" t="str">
            <v>ﾌﾟﾚｽﾘｰ明日香</v>
          </cell>
          <cell r="G29" t="str">
            <v>ぷれすりー　あすか</v>
          </cell>
          <cell r="H29" t="str">
            <v>1970.08.07</v>
          </cell>
          <cell r="I29" t="str">
            <v>海老名新体操クラブ</v>
          </cell>
          <cell r="J29">
            <v>1</v>
          </cell>
          <cell r="K29">
            <v>1</v>
          </cell>
          <cell r="L29">
            <v>1</v>
          </cell>
          <cell r="M29">
            <v>1</v>
          </cell>
          <cell r="N29">
            <v>4500</v>
          </cell>
          <cell r="O29">
            <v>2000</v>
          </cell>
          <cell r="P29">
            <v>500</v>
          </cell>
          <cell r="Q29">
            <v>2000</v>
          </cell>
          <cell r="T29" t="str">
            <v>243-0427</v>
          </cell>
          <cell r="U29" t="str">
            <v>海老名市杉久保南1-19-31-203</v>
          </cell>
          <cell r="V29" t="str">
            <v>046-238-9182</v>
          </cell>
          <cell r="W29" t="str">
            <v>090-3407-6536</v>
          </cell>
        </row>
        <row r="30">
          <cell r="B30">
            <v>25</v>
          </cell>
          <cell r="C30">
            <v>125</v>
          </cell>
          <cell r="D30" t="str">
            <v>女子１種</v>
          </cell>
          <cell r="E30">
            <v>13020186</v>
          </cell>
          <cell r="F30" t="str">
            <v>山本　里佳</v>
          </cell>
          <cell r="G30" t="str">
            <v>やまもと　りか</v>
          </cell>
          <cell r="H30" t="str">
            <v>1965.03.08</v>
          </cell>
          <cell r="I30" t="str">
            <v>※　神奈川県体操協会</v>
          </cell>
          <cell r="J30" t="str">
            <v>東</v>
          </cell>
          <cell r="K30">
            <v>1</v>
          </cell>
          <cell r="L30">
            <v>1</v>
          </cell>
          <cell r="M30">
            <v>1</v>
          </cell>
          <cell r="N30">
            <v>4500</v>
          </cell>
          <cell r="O30">
            <v>2000</v>
          </cell>
          <cell r="P30">
            <v>500</v>
          </cell>
          <cell r="Q30">
            <v>2000</v>
          </cell>
          <cell r="T30" t="str">
            <v>251-0055</v>
          </cell>
          <cell r="U30" t="str">
            <v>藤沢市南藤沢16-12 南藤沢AFﾋﾞﾙ805</v>
          </cell>
          <cell r="V30" t="str">
            <v>0466-27-1782</v>
          </cell>
          <cell r="W30" t="str">
            <v>090-7279-8521</v>
          </cell>
          <cell r="X30" t="str">
            <v>日本体操協会審判委員会</v>
          </cell>
        </row>
        <row r="31">
          <cell r="B31">
            <v>26</v>
          </cell>
          <cell r="C31">
            <v>126</v>
          </cell>
          <cell r="D31" t="str">
            <v>女子１種</v>
          </cell>
          <cell r="E31">
            <v>13040121</v>
          </cell>
          <cell r="F31" t="str">
            <v>宮崎　美紀</v>
          </cell>
          <cell r="G31" t="str">
            <v>みやざき　みき</v>
          </cell>
          <cell r="H31" t="str">
            <v>1984.08.22</v>
          </cell>
          <cell r="I31" t="str">
            <v>ソレイユ</v>
          </cell>
          <cell r="J31" t="str">
            <v>東</v>
          </cell>
          <cell r="K31">
            <v>2</v>
          </cell>
          <cell r="L31">
            <v>1</v>
          </cell>
          <cell r="M31">
            <v>1</v>
          </cell>
          <cell r="N31">
            <v>4500</v>
          </cell>
          <cell r="O31">
            <v>2000</v>
          </cell>
          <cell r="P31">
            <v>500</v>
          </cell>
          <cell r="Q31">
            <v>2000</v>
          </cell>
          <cell r="T31" t="str">
            <v>252-0801</v>
          </cell>
          <cell r="U31" t="str">
            <v>藤沢市長後536</v>
          </cell>
          <cell r="V31" t="str">
            <v>0466-45-8128</v>
          </cell>
          <cell r="W31" t="str">
            <v>090-4073-8304</v>
          </cell>
        </row>
        <row r="32">
          <cell r="B32">
            <v>27</v>
          </cell>
          <cell r="C32">
            <v>201</v>
          </cell>
          <cell r="D32" t="str">
            <v>女子２種</v>
          </cell>
          <cell r="E32">
            <v>14020099</v>
          </cell>
          <cell r="F32" t="str">
            <v>小野　加奈子</v>
          </cell>
          <cell r="G32" t="str">
            <v>おの　かなこ</v>
          </cell>
          <cell r="H32" t="str">
            <v>1962.07.18</v>
          </cell>
          <cell r="I32" t="str">
            <v>平塚新体操クラブ</v>
          </cell>
          <cell r="J32">
            <v>2</v>
          </cell>
          <cell r="K32">
            <v>2</v>
          </cell>
          <cell r="L32">
            <v>2</v>
          </cell>
          <cell r="M32">
            <v>2</v>
          </cell>
          <cell r="N32">
            <v>4500</v>
          </cell>
          <cell r="O32">
            <v>2000</v>
          </cell>
          <cell r="P32">
            <v>500</v>
          </cell>
          <cell r="Q32">
            <v>2000</v>
          </cell>
          <cell r="T32" t="str">
            <v>254-0014</v>
          </cell>
          <cell r="U32" t="str">
            <v>平塚市四之宮2-4-18-306</v>
          </cell>
          <cell r="V32" t="str">
            <v>0463-22-9951</v>
          </cell>
          <cell r="W32" t="str">
            <v>090-1794-3549</v>
          </cell>
        </row>
        <row r="33">
          <cell r="B33">
            <v>28</v>
          </cell>
          <cell r="C33">
            <v>202</v>
          </cell>
          <cell r="D33" t="str">
            <v>女子２種</v>
          </cell>
          <cell r="E33">
            <v>14020100</v>
          </cell>
          <cell r="F33" t="str">
            <v>石郷岡　秀子</v>
          </cell>
          <cell r="G33" t="str">
            <v>いしごうおか　ひでこ</v>
          </cell>
          <cell r="H33" t="str">
            <v>1960.09.30</v>
          </cell>
          <cell r="I33" t="str">
            <v>緑ヶ丘女子高校</v>
          </cell>
          <cell r="J33">
            <v>2</v>
          </cell>
          <cell r="K33">
            <v>2</v>
          </cell>
          <cell r="L33">
            <v>2</v>
          </cell>
          <cell r="M33">
            <v>2</v>
          </cell>
          <cell r="N33">
            <v>4500</v>
          </cell>
          <cell r="O33">
            <v>2000</v>
          </cell>
          <cell r="P33">
            <v>500</v>
          </cell>
          <cell r="Q33">
            <v>2000</v>
          </cell>
          <cell r="T33" t="str">
            <v>233-0007</v>
          </cell>
          <cell r="U33" t="str">
            <v>横浜市港南区大久保3-10-4</v>
          </cell>
          <cell r="V33" t="str">
            <v>045-843-9184</v>
          </cell>
          <cell r="W33" t="str">
            <v>090-1212-9865</v>
          </cell>
          <cell r="X33" t="str">
            <v>緑ヶ丘女子高校</v>
          </cell>
          <cell r="Y33" t="str">
            <v>046-822-1651</v>
          </cell>
        </row>
        <row r="34">
          <cell r="B34">
            <v>29</v>
          </cell>
          <cell r="C34">
            <v>203</v>
          </cell>
          <cell r="D34" t="str">
            <v>女子２種</v>
          </cell>
          <cell r="E34">
            <v>14020101</v>
          </cell>
          <cell r="F34" t="str">
            <v>神保　智子</v>
          </cell>
          <cell r="G34" t="str">
            <v>じんぼ　ともこ</v>
          </cell>
          <cell r="H34" t="str">
            <v>1965.10.13</v>
          </cell>
          <cell r="I34" t="str">
            <v>いずみ野新体操クラブ</v>
          </cell>
          <cell r="J34">
            <v>2</v>
          </cell>
          <cell r="K34">
            <v>2</v>
          </cell>
          <cell r="L34">
            <v>2</v>
          </cell>
          <cell r="M34">
            <v>2</v>
          </cell>
          <cell r="N34">
            <v>4500</v>
          </cell>
          <cell r="O34">
            <v>2000</v>
          </cell>
          <cell r="P34">
            <v>500</v>
          </cell>
          <cell r="Q34">
            <v>2000</v>
          </cell>
          <cell r="T34" t="str">
            <v>192-0045</v>
          </cell>
          <cell r="U34" t="str">
            <v>東京都八王子市大和田町3-11-28-1001</v>
          </cell>
          <cell r="V34" t="str">
            <v>042-644-4929</v>
          </cell>
          <cell r="W34" t="str">
            <v>090-5804-2682</v>
          </cell>
        </row>
        <row r="35">
          <cell r="B35">
            <v>30</v>
          </cell>
          <cell r="C35">
            <v>204</v>
          </cell>
          <cell r="D35" t="str">
            <v>女子２種</v>
          </cell>
          <cell r="E35">
            <v>14020105</v>
          </cell>
          <cell r="F35" t="str">
            <v>川崎　弥生</v>
          </cell>
          <cell r="G35" t="str">
            <v>かわさき　やよい</v>
          </cell>
          <cell r="H35" t="str">
            <v>1967.03.28</v>
          </cell>
          <cell r="I35" t="str">
            <v>※　神奈川県体操協会</v>
          </cell>
          <cell r="J35">
            <v>2</v>
          </cell>
          <cell r="K35">
            <v>2</v>
          </cell>
          <cell r="L35">
            <v>2</v>
          </cell>
          <cell r="M35">
            <v>2</v>
          </cell>
          <cell r="N35">
            <v>4500</v>
          </cell>
          <cell r="O35">
            <v>2000</v>
          </cell>
          <cell r="P35">
            <v>500</v>
          </cell>
          <cell r="Q35">
            <v>2000</v>
          </cell>
          <cell r="T35" t="str">
            <v>186-0003</v>
          </cell>
          <cell r="U35" t="str">
            <v>東京都国立市富士見台2-13-2-205</v>
          </cell>
          <cell r="V35" t="str">
            <v>042-575-8913</v>
          </cell>
          <cell r="W35" t="str">
            <v>090-3006-4888</v>
          </cell>
        </row>
        <row r="36">
          <cell r="B36">
            <v>31</v>
          </cell>
          <cell r="C36">
            <v>205</v>
          </cell>
          <cell r="D36" t="str">
            <v>女子２種</v>
          </cell>
          <cell r="E36">
            <v>14020107</v>
          </cell>
          <cell r="F36" t="str">
            <v>小宮　節子</v>
          </cell>
          <cell r="G36" t="str">
            <v>こみや　せつこ</v>
          </cell>
          <cell r="H36" t="str">
            <v>1948.10.28</v>
          </cell>
          <cell r="I36" t="str">
            <v>平塚新体操クラブ</v>
          </cell>
          <cell r="J36">
            <v>2</v>
          </cell>
          <cell r="K36">
            <v>2</v>
          </cell>
          <cell r="L36">
            <v>2</v>
          </cell>
          <cell r="M36">
            <v>2</v>
          </cell>
          <cell r="N36">
            <v>4500</v>
          </cell>
          <cell r="O36">
            <v>2000</v>
          </cell>
          <cell r="P36">
            <v>500</v>
          </cell>
          <cell r="Q36">
            <v>2000</v>
          </cell>
          <cell r="T36" t="str">
            <v>259-1144</v>
          </cell>
          <cell r="U36" t="str">
            <v>伊勢原市池端413-3</v>
          </cell>
          <cell r="V36" t="str">
            <v>0463-93-2385</v>
          </cell>
          <cell r="W36" t="str">
            <v>090-3431-9580</v>
          </cell>
          <cell r="X36" t="str">
            <v>平塚市立神明中学</v>
          </cell>
        </row>
        <row r="37">
          <cell r="B37">
            <v>32</v>
          </cell>
          <cell r="C37">
            <v>206</v>
          </cell>
          <cell r="D37" t="str">
            <v>女子２種</v>
          </cell>
          <cell r="E37">
            <v>14020108</v>
          </cell>
          <cell r="F37" t="str">
            <v>朝野　美佳</v>
          </cell>
          <cell r="G37" t="str">
            <v>あさの　みか</v>
          </cell>
          <cell r="H37" t="str">
            <v>1973.11.14</v>
          </cell>
          <cell r="I37" t="str">
            <v>すすき野新体操クラブ</v>
          </cell>
          <cell r="J37">
            <v>2</v>
          </cell>
          <cell r="K37">
            <v>2</v>
          </cell>
          <cell r="L37">
            <v>2</v>
          </cell>
          <cell r="M37">
            <v>2</v>
          </cell>
          <cell r="N37">
            <v>4500</v>
          </cell>
          <cell r="O37">
            <v>2000</v>
          </cell>
          <cell r="P37">
            <v>500</v>
          </cell>
          <cell r="Q37">
            <v>2000</v>
          </cell>
          <cell r="T37" t="str">
            <v>235-0021</v>
          </cell>
          <cell r="U37" t="str">
            <v>横浜市磯子区岡村8-21-19-708</v>
          </cell>
          <cell r="V37" t="str">
            <v>045-350-9654</v>
          </cell>
          <cell r="W37" t="str">
            <v>090-3404-7385</v>
          </cell>
          <cell r="X37" t="str">
            <v>ＮＨＫ</v>
          </cell>
        </row>
        <row r="38">
          <cell r="B38">
            <v>33</v>
          </cell>
          <cell r="C38">
            <v>207</v>
          </cell>
          <cell r="D38" t="str">
            <v>女子２種</v>
          </cell>
          <cell r="E38">
            <v>14020109</v>
          </cell>
          <cell r="F38" t="str">
            <v>小西　利恵</v>
          </cell>
          <cell r="G38" t="str">
            <v>こにし　りえ</v>
          </cell>
          <cell r="H38" t="str">
            <v>1973.10.29</v>
          </cell>
          <cell r="I38" t="str">
            <v>横須賀ジュニア新体操ｸﾗﾌﾞ</v>
          </cell>
          <cell r="J38">
            <v>2</v>
          </cell>
          <cell r="K38">
            <v>2</v>
          </cell>
          <cell r="L38">
            <v>2</v>
          </cell>
          <cell r="M38">
            <v>2</v>
          </cell>
          <cell r="N38">
            <v>4500</v>
          </cell>
          <cell r="O38">
            <v>2000</v>
          </cell>
          <cell r="P38">
            <v>500</v>
          </cell>
          <cell r="Q38">
            <v>2000</v>
          </cell>
          <cell r="T38" t="str">
            <v>237-0061</v>
          </cell>
          <cell r="U38" t="str">
            <v>横須賀市夏島町3-L-411</v>
          </cell>
          <cell r="V38" t="str">
            <v>046-803-3352</v>
          </cell>
          <cell r="W38" t="str">
            <v>090-3046-2928</v>
          </cell>
        </row>
        <row r="39">
          <cell r="B39">
            <v>34</v>
          </cell>
          <cell r="C39">
            <v>208</v>
          </cell>
          <cell r="D39" t="str">
            <v>女子２種</v>
          </cell>
          <cell r="E39">
            <v>14020110</v>
          </cell>
          <cell r="F39" t="str">
            <v>田原　幸恵</v>
          </cell>
          <cell r="G39" t="str">
            <v>たはら　さちえ</v>
          </cell>
          <cell r="H39" t="str">
            <v>1972.12.13</v>
          </cell>
          <cell r="I39" t="str">
            <v>ＲＧあおば</v>
          </cell>
          <cell r="J39">
            <v>2</v>
          </cell>
          <cell r="K39">
            <v>2</v>
          </cell>
          <cell r="L39">
            <v>2</v>
          </cell>
          <cell r="M39">
            <v>2</v>
          </cell>
          <cell r="N39">
            <v>4500</v>
          </cell>
          <cell r="O39">
            <v>2000</v>
          </cell>
          <cell r="P39">
            <v>500</v>
          </cell>
          <cell r="Q39">
            <v>2000</v>
          </cell>
          <cell r="T39" t="str">
            <v>226-0013</v>
          </cell>
          <cell r="U39" t="str">
            <v>横浜市緑区寺山町718-107</v>
          </cell>
          <cell r="V39" t="str">
            <v>045-934-6883</v>
          </cell>
          <cell r="W39" t="str">
            <v>090-4592-0070</v>
          </cell>
          <cell r="Y39" t="str">
            <v>045-981-0009</v>
          </cell>
        </row>
        <row r="40">
          <cell r="B40">
            <v>35</v>
          </cell>
          <cell r="C40">
            <v>209</v>
          </cell>
          <cell r="D40" t="str">
            <v>女子２種</v>
          </cell>
          <cell r="E40">
            <v>14020207</v>
          </cell>
          <cell r="F40" t="str">
            <v>生田目　有美</v>
          </cell>
          <cell r="G40" t="str">
            <v>なまため　ゆみ</v>
          </cell>
          <cell r="H40" t="str">
            <v>1975.02.24</v>
          </cell>
          <cell r="I40" t="str">
            <v>※　神奈川県体操協会</v>
          </cell>
          <cell r="J40">
            <v>2</v>
          </cell>
          <cell r="K40">
            <v>2</v>
          </cell>
          <cell r="L40">
            <v>2</v>
          </cell>
          <cell r="M40">
            <v>2</v>
          </cell>
          <cell r="N40">
            <v>4500</v>
          </cell>
          <cell r="O40">
            <v>2000</v>
          </cell>
          <cell r="P40">
            <v>500</v>
          </cell>
          <cell r="Q40">
            <v>2000</v>
          </cell>
          <cell r="T40" t="str">
            <v>229-1116</v>
          </cell>
          <cell r="U40" t="str">
            <v>相模原市清新2-14-3-506</v>
          </cell>
          <cell r="W40" t="str">
            <v>090-1036-5420</v>
          </cell>
        </row>
        <row r="41">
          <cell r="B41">
            <v>36</v>
          </cell>
          <cell r="C41">
            <v>210</v>
          </cell>
          <cell r="D41" t="str">
            <v>女子２種</v>
          </cell>
          <cell r="E41">
            <v>14020113</v>
          </cell>
          <cell r="F41" t="str">
            <v>藤井　仁美</v>
          </cell>
          <cell r="G41" t="str">
            <v>ふじい　ひとみ</v>
          </cell>
          <cell r="H41" t="str">
            <v>1976.08.24</v>
          </cell>
          <cell r="I41" t="str">
            <v>ひまわり新体操クラブ</v>
          </cell>
          <cell r="J41">
            <v>2</v>
          </cell>
          <cell r="K41">
            <v>2</v>
          </cell>
          <cell r="L41">
            <v>2</v>
          </cell>
          <cell r="M41">
            <v>2</v>
          </cell>
          <cell r="N41">
            <v>4500</v>
          </cell>
          <cell r="O41">
            <v>2000</v>
          </cell>
          <cell r="P41">
            <v>500</v>
          </cell>
          <cell r="Q41">
            <v>2000</v>
          </cell>
          <cell r="T41" t="str">
            <v>235-0022</v>
          </cell>
          <cell r="U41" t="str">
            <v>横浜市磯子区汐見台3-4-5 3402-227</v>
          </cell>
          <cell r="V41" t="str">
            <v>045-754-5640</v>
          </cell>
          <cell r="W41" t="str">
            <v>090-2556-7496</v>
          </cell>
        </row>
        <row r="42">
          <cell r="B42">
            <v>37</v>
          </cell>
          <cell r="C42">
            <v>211</v>
          </cell>
          <cell r="D42" t="str">
            <v>女子２種</v>
          </cell>
          <cell r="E42">
            <v>14020118</v>
          </cell>
          <cell r="F42" t="str">
            <v>鹿島　千夏</v>
          </cell>
          <cell r="G42" t="str">
            <v>かしま　ちなつ</v>
          </cell>
          <cell r="H42" t="str">
            <v>1977.7.27</v>
          </cell>
          <cell r="I42" t="str">
            <v>※　神奈川県体操協会</v>
          </cell>
          <cell r="J42">
            <v>2</v>
          </cell>
          <cell r="K42">
            <v>2</v>
          </cell>
          <cell r="L42">
            <v>2</v>
          </cell>
          <cell r="M42">
            <v>2</v>
          </cell>
          <cell r="N42">
            <v>4500</v>
          </cell>
          <cell r="O42">
            <v>2000</v>
          </cell>
          <cell r="P42">
            <v>500</v>
          </cell>
          <cell r="Q42">
            <v>2000</v>
          </cell>
          <cell r="T42" t="str">
            <v>238-0052</v>
          </cell>
          <cell r="U42" t="str">
            <v>横須賀市佐野町3-8</v>
          </cell>
          <cell r="V42" t="str">
            <v>046-856-2557</v>
          </cell>
          <cell r="W42" t="str">
            <v>090-9150-1789</v>
          </cell>
        </row>
        <row r="43">
          <cell r="B43">
            <v>38</v>
          </cell>
          <cell r="C43">
            <v>212</v>
          </cell>
          <cell r="D43" t="str">
            <v>女子２種</v>
          </cell>
          <cell r="E43">
            <v>14020119</v>
          </cell>
          <cell r="F43" t="str">
            <v>上野　渚</v>
          </cell>
          <cell r="G43" t="str">
            <v>うえの　なぎさ</v>
          </cell>
          <cell r="H43" t="str">
            <v>1977.12.08</v>
          </cell>
          <cell r="I43" t="str">
            <v>Ｔｉａｒａ　ＲＧ</v>
          </cell>
          <cell r="J43">
            <v>2</v>
          </cell>
          <cell r="K43">
            <v>2</v>
          </cell>
          <cell r="L43">
            <v>2</v>
          </cell>
          <cell r="M43">
            <v>2</v>
          </cell>
          <cell r="N43">
            <v>4500</v>
          </cell>
          <cell r="O43">
            <v>2000</v>
          </cell>
          <cell r="P43">
            <v>500</v>
          </cell>
          <cell r="Q43">
            <v>2000</v>
          </cell>
          <cell r="T43" t="str">
            <v>228-0812</v>
          </cell>
          <cell r="U43" t="str">
            <v>相模原市相南3-21-12</v>
          </cell>
          <cell r="V43" t="str">
            <v>042-743-5114</v>
          </cell>
          <cell r="W43" t="str">
            <v>080-3005-2803</v>
          </cell>
        </row>
        <row r="44">
          <cell r="B44">
            <v>39</v>
          </cell>
          <cell r="C44">
            <v>213</v>
          </cell>
          <cell r="D44" t="str">
            <v>女子２種</v>
          </cell>
          <cell r="E44">
            <v>14020120</v>
          </cell>
          <cell r="F44" t="str">
            <v>川口　昌美</v>
          </cell>
          <cell r="G44" t="str">
            <v>かわぐち　まさみ</v>
          </cell>
          <cell r="H44" t="str">
            <v>1978.01.23</v>
          </cell>
          <cell r="I44" t="str">
            <v>※　神奈川県体操協会</v>
          </cell>
          <cell r="J44">
            <v>2</v>
          </cell>
          <cell r="K44">
            <v>2</v>
          </cell>
          <cell r="L44">
            <v>2</v>
          </cell>
          <cell r="M44">
            <v>2</v>
          </cell>
          <cell r="N44">
            <v>4500</v>
          </cell>
          <cell r="O44">
            <v>2000</v>
          </cell>
          <cell r="P44">
            <v>500</v>
          </cell>
          <cell r="Q44">
            <v>2000</v>
          </cell>
          <cell r="T44" t="str">
            <v>232-0066</v>
          </cell>
          <cell r="U44" t="str">
            <v>横浜市南区六ッ川2-49-89-106</v>
          </cell>
          <cell r="V44" t="str">
            <v>045-741-3828</v>
          </cell>
          <cell r="W44" t="str">
            <v>090-4937-3434</v>
          </cell>
        </row>
        <row r="45">
          <cell r="B45">
            <v>40</v>
          </cell>
          <cell r="C45">
            <v>214</v>
          </cell>
          <cell r="D45" t="str">
            <v>女子２種</v>
          </cell>
          <cell r="E45">
            <v>14020122</v>
          </cell>
          <cell r="F45" t="str">
            <v>斗石　忍</v>
          </cell>
          <cell r="G45" t="str">
            <v>といし　しのぶ</v>
          </cell>
          <cell r="H45" t="str">
            <v>1980.07.25</v>
          </cell>
          <cell r="I45" t="str">
            <v>三春クラブ</v>
          </cell>
          <cell r="J45">
            <v>2</v>
          </cell>
          <cell r="K45">
            <v>2</v>
          </cell>
          <cell r="L45">
            <v>2</v>
          </cell>
          <cell r="M45">
            <v>2</v>
          </cell>
          <cell r="N45">
            <v>4500</v>
          </cell>
          <cell r="O45">
            <v>2000</v>
          </cell>
          <cell r="P45">
            <v>500</v>
          </cell>
          <cell r="Q45">
            <v>2000</v>
          </cell>
          <cell r="T45" t="str">
            <v>239-0841</v>
          </cell>
          <cell r="U45" t="str">
            <v>横須賀市野比1-25-15</v>
          </cell>
          <cell r="V45" t="str">
            <v>046-849-2093</v>
          </cell>
          <cell r="W45" t="str">
            <v>090-5781-6687</v>
          </cell>
        </row>
        <row r="46">
          <cell r="B46">
            <v>41</v>
          </cell>
          <cell r="C46">
            <v>215</v>
          </cell>
          <cell r="D46" t="str">
            <v>女子２種</v>
          </cell>
          <cell r="E46">
            <v>14030048</v>
          </cell>
          <cell r="F46" t="str">
            <v>岸本　寿美</v>
          </cell>
          <cell r="G46" t="str">
            <v>きしもと　すみ</v>
          </cell>
          <cell r="H46" t="str">
            <v>1967.12.30</v>
          </cell>
          <cell r="I46" t="str">
            <v>ピーナッツＲＧ</v>
          </cell>
          <cell r="J46">
            <v>2</v>
          </cell>
          <cell r="K46">
            <v>2</v>
          </cell>
          <cell r="L46">
            <v>2</v>
          </cell>
          <cell r="M46">
            <v>2</v>
          </cell>
          <cell r="N46">
            <v>4500</v>
          </cell>
          <cell r="O46">
            <v>2000</v>
          </cell>
          <cell r="P46">
            <v>500</v>
          </cell>
          <cell r="Q46">
            <v>2000</v>
          </cell>
          <cell r="T46" t="str">
            <v>235-0021</v>
          </cell>
          <cell r="U46" t="str">
            <v>横浜市磯子区岡村1-21-6</v>
          </cell>
          <cell r="V46" t="str">
            <v>045-753-1672</v>
          </cell>
          <cell r="W46" t="str">
            <v>090-4092-1363</v>
          </cell>
        </row>
        <row r="47">
          <cell r="B47">
            <v>42</v>
          </cell>
          <cell r="C47">
            <v>216</v>
          </cell>
          <cell r="D47" t="str">
            <v>女子２種</v>
          </cell>
          <cell r="E47">
            <v>14030049</v>
          </cell>
          <cell r="F47" t="str">
            <v>佐藤　香織</v>
          </cell>
          <cell r="G47" t="str">
            <v>さとう　かおり</v>
          </cell>
          <cell r="H47" t="str">
            <v>1963.06.19</v>
          </cell>
          <cell r="I47" t="str">
            <v>※　神奈川県体操協会</v>
          </cell>
          <cell r="J47">
            <v>2</v>
          </cell>
          <cell r="K47">
            <v>2</v>
          </cell>
          <cell r="L47">
            <v>2</v>
          </cell>
          <cell r="M47">
            <v>2</v>
          </cell>
          <cell r="N47">
            <v>4500</v>
          </cell>
          <cell r="O47">
            <v>2000</v>
          </cell>
          <cell r="P47">
            <v>500</v>
          </cell>
          <cell r="Q47">
            <v>2000</v>
          </cell>
          <cell r="T47" t="str">
            <v>236-0038</v>
          </cell>
          <cell r="U47" t="str">
            <v>横浜市金沢区六浦南1-24-19</v>
          </cell>
          <cell r="V47" t="str">
            <v>045-782-4883</v>
          </cell>
          <cell r="W47" t="str">
            <v>090-8030-9014</v>
          </cell>
          <cell r="X47" t="str">
            <v>横浜市立小田中学</v>
          </cell>
          <cell r="Y47" t="str">
            <v>045-775-3801</v>
          </cell>
        </row>
        <row r="48">
          <cell r="B48">
            <v>43</v>
          </cell>
          <cell r="C48">
            <v>221</v>
          </cell>
          <cell r="D48" t="str">
            <v>女子２種</v>
          </cell>
          <cell r="E48">
            <v>14020185</v>
          </cell>
          <cell r="F48" t="str">
            <v>佐野　和子</v>
          </cell>
          <cell r="G48" t="str">
            <v>さの　かずこ</v>
          </cell>
          <cell r="H48" t="str">
            <v>1956.12.01</v>
          </cell>
          <cell r="I48" t="str">
            <v>大道RG</v>
          </cell>
          <cell r="J48">
            <v>2</v>
          </cell>
          <cell r="K48">
            <v>2</v>
          </cell>
          <cell r="L48">
            <v>2</v>
          </cell>
          <cell r="M48">
            <v>2</v>
          </cell>
          <cell r="N48">
            <v>4500</v>
          </cell>
          <cell r="O48">
            <v>2000</v>
          </cell>
          <cell r="P48">
            <v>500</v>
          </cell>
          <cell r="Q48">
            <v>2000</v>
          </cell>
          <cell r="T48" t="str">
            <v>236-0035</v>
          </cell>
          <cell r="U48" t="str">
            <v>横浜市金沢区大道2-14-6</v>
          </cell>
          <cell r="V48" t="str">
            <v>045-786-2800</v>
          </cell>
          <cell r="W48" t="str">
            <v>090-6190-3423</v>
          </cell>
        </row>
        <row r="49">
          <cell r="B49">
            <v>44</v>
          </cell>
          <cell r="C49">
            <v>222</v>
          </cell>
          <cell r="D49" t="str">
            <v>女子２種</v>
          </cell>
          <cell r="E49">
            <v>14040068</v>
          </cell>
          <cell r="F49" t="str">
            <v>石山　麻理子</v>
          </cell>
          <cell r="G49" t="str">
            <v>いしやま　まりこ</v>
          </cell>
          <cell r="H49" t="str">
            <v>1965.01.10</v>
          </cell>
          <cell r="I49" t="str">
            <v>ソレイユ</v>
          </cell>
          <cell r="J49">
            <v>2</v>
          </cell>
          <cell r="K49">
            <v>2</v>
          </cell>
          <cell r="L49">
            <v>2</v>
          </cell>
          <cell r="M49">
            <v>2</v>
          </cell>
          <cell r="N49">
            <v>4500</v>
          </cell>
          <cell r="O49">
            <v>2000</v>
          </cell>
          <cell r="P49">
            <v>500</v>
          </cell>
          <cell r="Q49">
            <v>2000</v>
          </cell>
          <cell r="T49" t="str">
            <v>214-0034</v>
          </cell>
          <cell r="U49" t="str">
            <v>川崎市多摩区三田4-4-5-206</v>
          </cell>
          <cell r="V49" t="str">
            <v>044-935-6414</v>
          </cell>
          <cell r="W49" t="str">
            <v>090-5828-6364</v>
          </cell>
        </row>
        <row r="50">
          <cell r="B50">
            <v>45</v>
          </cell>
          <cell r="C50">
            <v>223</v>
          </cell>
          <cell r="D50" t="str">
            <v>女子２種</v>
          </cell>
          <cell r="E50">
            <v>14020192</v>
          </cell>
          <cell r="F50" t="str">
            <v>蔀　香子</v>
          </cell>
          <cell r="G50" t="str">
            <v>しとみ　きょうこ</v>
          </cell>
          <cell r="H50" t="str">
            <v>1971.01.22</v>
          </cell>
          <cell r="I50" t="str">
            <v>ソレイユ　ＲＧ</v>
          </cell>
          <cell r="J50">
            <v>2</v>
          </cell>
          <cell r="K50">
            <v>2</v>
          </cell>
          <cell r="L50">
            <v>2</v>
          </cell>
          <cell r="M50">
            <v>2</v>
          </cell>
          <cell r="N50">
            <v>4500</v>
          </cell>
          <cell r="O50">
            <v>2000</v>
          </cell>
          <cell r="P50">
            <v>500</v>
          </cell>
          <cell r="Q50">
            <v>2000</v>
          </cell>
          <cell r="T50" t="str">
            <v>206-0823</v>
          </cell>
          <cell r="U50" t="str">
            <v>東京都稲城市平尾3-1-1　37-505</v>
          </cell>
          <cell r="V50" t="str">
            <v>042-331-1503</v>
          </cell>
          <cell r="W50" t="str">
            <v>090-4848-4317</v>
          </cell>
        </row>
        <row r="51">
          <cell r="B51">
            <v>46</v>
          </cell>
          <cell r="C51">
            <v>224</v>
          </cell>
          <cell r="D51" t="str">
            <v>女子２種</v>
          </cell>
          <cell r="E51">
            <v>14040069</v>
          </cell>
          <cell r="F51" t="str">
            <v>岡田　小枝子</v>
          </cell>
          <cell r="G51" t="str">
            <v>おかだ　さえこ</v>
          </cell>
          <cell r="H51" t="str">
            <v>1972.12.22</v>
          </cell>
          <cell r="I51" t="str">
            <v>スマイリィ新体操クラブ</v>
          </cell>
          <cell r="J51">
            <v>2</v>
          </cell>
          <cell r="K51">
            <v>2</v>
          </cell>
          <cell r="L51">
            <v>2</v>
          </cell>
          <cell r="M51">
            <v>2</v>
          </cell>
          <cell r="N51">
            <v>4500</v>
          </cell>
          <cell r="O51">
            <v>2000</v>
          </cell>
          <cell r="P51">
            <v>500</v>
          </cell>
          <cell r="Q51">
            <v>2000</v>
          </cell>
          <cell r="T51" t="str">
            <v>224-0021</v>
          </cell>
          <cell r="U51" t="str">
            <v>横浜市都筑区北山田6-52-2-304</v>
          </cell>
          <cell r="V51" t="str">
            <v>045-594-3115</v>
          </cell>
          <cell r="W51" t="str">
            <v>090-5305-1343</v>
          </cell>
        </row>
        <row r="52">
          <cell r="B52">
            <v>47</v>
          </cell>
          <cell r="C52">
            <v>225</v>
          </cell>
          <cell r="D52" t="str">
            <v>女子２種</v>
          </cell>
          <cell r="E52">
            <v>14020201</v>
          </cell>
          <cell r="F52" t="str">
            <v>三村　まい</v>
          </cell>
          <cell r="G52" t="str">
            <v>みむら　まい</v>
          </cell>
          <cell r="H52" t="str">
            <v>1981.07.27</v>
          </cell>
          <cell r="I52" t="str">
            <v>※　神奈川県体操協会</v>
          </cell>
          <cell r="J52">
            <v>2</v>
          </cell>
          <cell r="K52">
            <v>2</v>
          </cell>
          <cell r="L52">
            <v>2</v>
          </cell>
          <cell r="M52">
            <v>2</v>
          </cell>
          <cell r="N52">
            <v>4500</v>
          </cell>
          <cell r="O52">
            <v>2000</v>
          </cell>
          <cell r="P52">
            <v>500</v>
          </cell>
          <cell r="Q52">
            <v>2000</v>
          </cell>
          <cell r="T52" t="str">
            <v>221-0862</v>
          </cell>
          <cell r="U52" t="str">
            <v>横浜市神奈川区三枚町198-1　Ｌ/Ｍ313</v>
          </cell>
          <cell r="V52" t="str">
            <v>045-481-6797</v>
          </cell>
          <cell r="W52" t="str">
            <v>090-9826-8174</v>
          </cell>
          <cell r="X52" t="str">
            <v>ジャクパ神奈川支部</v>
          </cell>
          <cell r="Y52" t="str">
            <v>045-312-2831</v>
          </cell>
        </row>
        <row r="53">
          <cell r="B53">
            <v>48</v>
          </cell>
          <cell r="C53">
            <v>226</v>
          </cell>
          <cell r="D53" t="str">
            <v>女子２種</v>
          </cell>
          <cell r="E53">
            <v>14040074</v>
          </cell>
          <cell r="F53" t="str">
            <v>八木　素乃栄</v>
          </cell>
          <cell r="G53" t="str">
            <v>やぎ　そのえ</v>
          </cell>
          <cell r="H53" t="str">
            <v>1982.06.29</v>
          </cell>
          <cell r="I53" t="str">
            <v>平塚新体操クラブ</v>
          </cell>
          <cell r="J53">
            <v>2</v>
          </cell>
          <cell r="K53">
            <v>2</v>
          </cell>
          <cell r="L53">
            <v>2</v>
          </cell>
          <cell r="M53">
            <v>2</v>
          </cell>
          <cell r="N53">
            <v>4500</v>
          </cell>
          <cell r="O53">
            <v>2000</v>
          </cell>
          <cell r="P53">
            <v>500</v>
          </cell>
          <cell r="Q53">
            <v>2000</v>
          </cell>
          <cell r="T53" t="str">
            <v>254-0902</v>
          </cell>
          <cell r="U53" t="str">
            <v>平塚市徳延648-3</v>
          </cell>
          <cell r="V53" t="str">
            <v>0463-35-5971</v>
          </cell>
          <cell r="W53" t="str">
            <v>090-1457-8546</v>
          </cell>
        </row>
        <row r="54">
          <cell r="B54">
            <v>49</v>
          </cell>
          <cell r="C54">
            <v>227</v>
          </cell>
          <cell r="D54" t="str">
            <v>女子２種</v>
          </cell>
          <cell r="E54">
            <v>14040077</v>
          </cell>
          <cell r="F54" t="str">
            <v>趙　愛子</v>
          </cell>
          <cell r="G54" t="str">
            <v>ちょう　あいこ</v>
          </cell>
          <cell r="H54" t="str">
            <v>1983.08.23</v>
          </cell>
          <cell r="I54" t="str">
            <v>しらつちRG</v>
          </cell>
          <cell r="J54">
            <v>2</v>
          </cell>
          <cell r="K54">
            <v>2</v>
          </cell>
          <cell r="L54">
            <v>2</v>
          </cell>
          <cell r="M54">
            <v>2</v>
          </cell>
          <cell r="N54">
            <v>4500</v>
          </cell>
          <cell r="O54">
            <v>2000</v>
          </cell>
          <cell r="P54">
            <v>500</v>
          </cell>
          <cell r="Q54">
            <v>2000</v>
          </cell>
          <cell r="T54" t="str">
            <v>216-0006</v>
          </cell>
          <cell r="U54" t="str">
            <v>川崎市宮前区宮前平2-16-2-501</v>
          </cell>
          <cell r="V54" t="str">
            <v>044-855-3520</v>
          </cell>
          <cell r="W54" t="str">
            <v>090-5564-7356</v>
          </cell>
        </row>
        <row r="55">
          <cell r="B55">
            <v>50</v>
          </cell>
          <cell r="C55">
            <v>228</v>
          </cell>
          <cell r="D55" t="str">
            <v>女子２種</v>
          </cell>
          <cell r="E55">
            <v>14040080</v>
          </cell>
          <cell r="F55" t="str">
            <v>八木　沙千栄</v>
          </cell>
          <cell r="G55" t="str">
            <v>やぎ　さちえ</v>
          </cell>
          <cell r="H55" t="str">
            <v>1984.03.18</v>
          </cell>
          <cell r="I55" t="str">
            <v>平塚新体操クラブ</v>
          </cell>
          <cell r="J55">
            <v>2</v>
          </cell>
          <cell r="K55">
            <v>2</v>
          </cell>
          <cell r="L55">
            <v>2</v>
          </cell>
          <cell r="M55">
            <v>2</v>
          </cell>
          <cell r="N55">
            <v>4500</v>
          </cell>
          <cell r="O55">
            <v>2000</v>
          </cell>
          <cell r="P55">
            <v>500</v>
          </cell>
          <cell r="Q55">
            <v>2000</v>
          </cell>
          <cell r="T55" t="str">
            <v>254-0902</v>
          </cell>
          <cell r="U55" t="str">
            <v>平塚市徳延648-3</v>
          </cell>
          <cell r="V55" t="str">
            <v>0463-35-5971</v>
          </cell>
          <cell r="W55" t="str">
            <v>090-5511-4937</v>
          </cell>
        </row>
        <row r="56">
          <cell r="B56">
            <v>51</v>
          </cell>
          <cell r="C56">
            <v>229</v>
          </cell>
          <cell r="D56" t="str">
            <v>女子２種</v>
          </cell>
          <cell r="E56">
            <v>14040081</v>
          </cell>
          <cell r="F56" t="str">
            <v>飯田　美紀</v>
          </cell>
          <cell r="G56" t="str">
            <v>いいだ　みき</v>
          </cell>
          <cell r="H56" t="str">
            <v>1984.03.30</v>
          </cell>
          <cell r="I56" t="str">
            <v>とうだいＪｒ新体操クラブ</v>
          </cell>
          <cell r="J56">
            <v>2</v>
          </cell>
          <cell r="K56">
            <v>2</v>
          </cell>
          <cell r="L56">
            <v>2</v>
          </cell>
          <cell r="M56">
            <v>2</v>
          </cell>
          <cell r="N56">
            <v>4500</v>
          </cell>
          <cell r="O56">
            <v>2000</v>
          </cell>
          <cell r="P56">
            <v>500</v>
          </cell>
          <cell r="Q56">
            <v>2000</v>
          </cell>
          <cell r="T56" t="str">
            <v>233-0007</v>
          </cell>
          <cell r="U56" t="str">
            <v>横浜市港南区大久保2-20-22</v>
          </cell>
          <cell r="V56" t="str">
            <v>045-843-6260</v>
          </cell>
          <cell r="W56" t="str">
            <v>090-3439-7765</v>
          </cell>
        </row>
        <row r="57">
          <cell r="B57">
            <v>52</v>
          </cell>
          <cell r="C57">
            <v>230</v>
          </cell>
          <cell r="D57" t="str">
            <v>女子２種</v>
          </cell>
          <cell r="E57">
            <v>14040082</v>
          </cell>
          <cell r="F57" t="str">
            <v>岩﨑　優理</v>
          </cell>
          <cell r="G57" t="str">
            <v>いわさき　ゆり</v>
          </cell>
          <cell r="H57" t="str">
            <v>1985.08.14</v>
          </cell>
          <cell r="I57" t="str">
            <v>※　神奈川県体操協会</v>
          </cell>
          <cell r="J57">
            <v>2</v>
          </cell>
          <cell r="K57">
            <v>2</v>
          </cell>
          <cell r="L57">
            <v>2</v>
          </cell>
          <cell r="M57">
            <v>2</v>
          </cell>
          <cell r="N57">
            <v>4500</v>
          </cell>
          <cell r="O57">
            <v>2000</v>
          </cell>
          <cell r="P57">
            <v>500</v>
          </cell>
          <cell r="Q57">
            <v>2000</v>
          </cell>
          <cell r="T57" t="str">
            <v>254-0911</v>
          </cell>
          <cell r="U57" t="str">
            <v>平塚市山下415-2</v>
          </cell>
          <cell r="V57" t="str">
            <v>0463-32-3971</v>
          </cell>
          <cell r="W57" t="str">
            <v>090-5332-0183</v>
          </cell>
          <cell r="X57" t="str">
            <v>こども教育相談センタ－</v>
          </cell>
        </row>
        <row r="58">
          <cell r="B58">
            <v>53</v>
          </cell>
          <cell r="C58">
            <v>231</v>
          </cell>
          <cell r="D58" t="str">
            <v>女子２種</v>
          </cell>
          <cell r="E58">
            <v>14070049</v>
          </cell>
          <cell r="F58" t="str">
            <v>香西　昌美</v>
          </cell>
          <cell r="G58" t="str">
            <v>こうざい　まさみ</v>
          </cell>
          <cell r="H58" t="str">
            <v>1983.04.05</v>
          </cell>
          <cell r="I58" t="str">
            <v>※　神奈川県体操協会</v>
          </cell>
          <cell r="K58">
            <v>2</v>
          </cell>
          <cell r="L58">
            <v>2</v>
          </cell>
          <cell r="M58">
            <v>2</v>
          </cell>
          <cell r="N58">
            <v>5500</v>
          </cell>
          <cell r="O58">
            <v>2000</v>
          </cell>
          <cell r="P58">
            <v>500</v>
          </cell>
          <cell r="Q58">
            <v>2000</v>
          </cell>
          <cell r="S58">
            <v>1000</v>
          </cell>
          <cell r="T58" t="str">
            <v>226-0027</v>
          </cell>
          <cell r="U58" t="str">
            <v>横浜市緑区長津田1-23-17</v>
          </cell>
          <cell r="V58" t="str">
            <v>045-981-5246</v>
          </cell>
          <cell r="W58" t="str">
            <v>080-3090-7815</v>
          </cell>
          <cell r="X58" t="str">
            <v>日本体操協会</v>
          </cell>
        </row>
        <row r="59">
          <cell r="B59">
            <v>54</v>
          </cell>
          <cell r="C59">
            <v>232</v>
          </cell>
          <cell r="D59" t="str">
            <v>女子２種</v>
          </cell>
          <cell r="E59">
            <v>14020189</v>
          </cell>
          <cell r="F59" t="str">
            <v>関口　愛子</v>
          </cell>
          <cell r="G59" t="str">
            <v>せきぐち　あいこ</v>
          </cell>
          <cell r="H59" t="str">
            <v>1960.02.15</v>
          </cell>
          <cell r="I59" t="str">
            <v>秦野ＲＧクラブ</v>
          </cell>
          <cell r="J59">
            <v>3</v>
          </cell>
          <cell r="K59">
            <v>2</v>
          </cell>
          <cell r="L59">
            <v>2</v>
          </cell>
          <cell r="M59">
            <v>2</v>
          </cell>
          <cell r="N59">
            <v>4500</v>
          </cell>
          <cell r="O59">
            <v>2000</v>
          </cell>
          <cell r="P59">
            <v>500</v>
          </cell>
          <cell r="Q59">
            <v>2000</v>
          </cell>
          <cell r="T59" t="str">
            <v>257-0015</v>
          </cell>
          <cell r="U59" t="str">
            <v>秦野市平沢1556-5</v>
          </cell>
          <cell r="V59" t="str">
            <v>0463-83-5584</v>
          </cell>
          <cell r="W59" t="str">
            <v>090-4709-5011</v>
          </cell>
        </row>
        <row r="60">
          <cell r="B60">
            <v>55</v>
          </cell>
          <cell r="C60">
            <v>234</v>
          </cell>
          <cell r="D60" t="str">
            <v>女子２種</v>
          </cell>
          <cell r="E60">
            <v>13050161</v>
          </cell>
          <cell r="F60" t="str">
            <v>川西　祐花理</v>
          </cell>
          <cell r="G60" t="str">
            <v>かわにし　ゆかり</v>
          </cell>
          <cell r="H60" t="str">
            <v>1986.07.30</v>
          </cell>
          <cell r="I60" t="str">
            <v>※　神奈川県体操協会</v>
          </cell>
          <cell r="J60">
            <v>3</v>
          </cell>
          <cell r="K60">
            <v>2</v>
          </cell>
          <cell r="L60">
            <v>2</v>
          </cell>
          <cell r="M60">
            <v>2</v>
          </cell>
          <cell r="N60">
            <v>4500</v>
          </cell>
          <cell r="O60">
            <v>2000</v>
          </cell>
          <cell r="P60">
            <v>500</v>
          </cell>
          <cell r="Q60">
            <v>2000</v>
          </cell>
          <cell r="T60" t="str">
            <v>194-0032</v>
          </cell>
          <cell r="U60" t="str">
            <v>東京都町田市本町田1756-9</v>
          </cell>
          <cell r="V60" t="str">
            <v>042-723-6507</v>
          </cell>
          <cell r="W60" t="str">
            <v>090-5559-8794</v>
          </cell>
          <cell r="X60" t="str">
            <v>東海大学</v>
          </cell>
        </row>
        <row r="61">
          <cell r="B61">
            <v>56</v>
          </cell>
          <cell r="C61">
            <v>235</v>
          </cell>
          <cell r="D61" t="str">
            <v>女子２種</v>
          </cell>
          <cell r="E61">
            <v>14060068</v>
          </cell>
          <cell r="F61" t="str">
            <v>原　麻理子</v>
          </cell>
          <cell r="G61" t="str">
            <v>はら　まりこ</v>
          </cell>
          <cell r="H61" t="str">
            <v>1985.07.01</v>
          </cell>
          <cell r="I61" t="str">
            <v>平塚新体操クラブ</v>
          </cell>
          <cell r="J61">
            <v>3</v>
          </cell>
          <cell r="K61">
            <v>2</v>
          </cell>
          <cell r="L61">
            <v>2</v>
          </cell>
          <cell r="M61">
            <v>2</v>
          </cell>
          <cell r="N61">
            <v>4500</v>
          </cell>
          <cell r="O61">
            <v>2000</v>
          </cell>
          <cell r="P61">
            <v>500</v>
          </cell>
          <cell r="Q61">
            <v>2000</v>
          </cell>
          <cell r="T61" t="str">
            <v>254-0043</v>
          </cell>
          <cell r="U61" t="str">
            <v>平塚市紅谷町9-1-2004</v>
          </cell>
          <cell r="V61" t="str">
            <v>0463-22-7221</v>
          </cell>
          <cell r="W61" t="str">
            <v>090-5209-3074</v>
          </cell>
        </row>
        <row r="62">
          <cell r="B62">
            <v>57</v>
          </cell>
          <cell r="C62">
            <v>236</v>
          </cell>
          <cell r="D62" t="str">
            <v>女子２種</v>
          </cell>
          <cell r="E62">
            <v>14060069</v>
          </cell>
          <cell r="F62" t="str">
            <v>渋谷　仁美</v>
          </cell>
          <cell r="G62" t="str">
            <v>しぶや　ひとみ</v>
          </cell>
          <cell r="H62" t="str">
            <v>1985.09.20</v>
          </cell>
          <cell r="I62" t="str">
            <v>Ｌａｐｉｓ　ＲＧ</v>
          </cell>
          <cell r="J62">
            <v>3</v>
          </cell>
          <cell r="K62">
            <v>2</v>
          </cell>
          <cell r="L62">
            <v>2</v>
          </cell>
          <cell r="M62">
            <v>2</v>
          </cell>
          <cell r="N62">
            <v>4500</v>
          </cell>
          <cell r="O62">
            <v>2000</v>
          </cell>
          <cell r="P62">
            <v>500</v>
          </cell>
          <cell r="Q62">
            <v>2000</v>
          </cell>
          <cell r="T62" t="str">
            <v>236-0035</v>
          </cell>
          <cell r="U62" t="str">
            <v>横浜市金沢区大道2-33-5</v>
          </cell>
          <cell r="V62" t="str">
            <v>045-782-2037</v>
          </cell>
          <cell r="W62" t="str">
            <v>090-3213-4402</v>
          </cell>
        </row>
        <row r="63">
          <cell r="B63">
            <v>58</v>
          </cell>
          <cell r="C63">
            <v>237</v>
          </cell>
          <cell r="D63" t="str">
            <v>女子２種</v>
          </cell>
          <cell r="E63">
            <v>13040121</v>
          </cell>
          <cell r="F63" t="str">
            <v>久山　美智子</v>
          </cell>
          <cell r="G63" t="str">
            <v>くやま　みちこ</v>
          </cell>
          <cell r="H63" t="str">
            <v>1984.09.09</v>
          </cell>
          <cell r="I63" t="str">
            <v>※　神奈川県体操協会</v>
          </cell>
          <cell r="J63" t="str">
            <v>東</v>
          </cell>
          <cell r="K63">
            <v>2</v>
          </cell>
          <cell r="L63">
            <v>2</v>
          </cell>
          <cell r="M63">
            <v>2</v>
          </cell>
          <cell r="N63">
            <v>4500</v>
          </cell>
          <cell r="O63">
            <v>2000</v>
          </cell>
          <cell r="P63">
            <v>500</v>
          </cell>
          <cell r="Q63">
            <v>2000</v>
          </cell>
          <cell r="T63" t="str">
            <v>215-0004</v>
          </cell>
          <cell r="U63" t="str">
            <v>川崎市麻生区万福寺1-16-24-1005</v>
          </cell>
          <cell r="V63" t="str">
            <v>044-952-1543</v>
          </cell>
          <cell r="W63" t="str">
            <v>090-6118-9447</v>
          </cell>
        </row>
        <row r="64">
          <cell r="B64">
            <v>59</v>
          </cell>
          <cell r="C64">
            <v>239</v>
          </cell>
          <cell r="D64" t="str">
            <v>女子２種</v>
          </cell>
          <cell r="E64">
            <v>28020158</v>
          </cell>
          <cell r="F64" t="str">
            <v>伊藤　香居</v>
          </cell>
          <cell r="G64" t="str">
            <v>いとう　かおり</v>
          </cell>
          <cell r="H64" t="str">
            <v>1976.07.20</v>
          </cell>
          <cell r="I64" t="str">
            <v>Ｒｉｐｐｌｅ　ＲＧ</v>
          </cell>
          <cell r="K64" t="str">
            <v>東</v>
          </cell>
          <cell r="L64">
            <v>2</v>
          </cell>
          <cell r="M64">
            <v>2</v>
          </cell>
          <cell r="N64">
            <v>4500</v>
          </cell>
          <cell r="O64">
            <v>2000</v>
          </cell>
          <cell r="P64">
            <v>500</v>
          </cell>
          <cell r="Q64">
            <v>2000</v>
          </cell>
          <cell r="T64" t="str">
            <v>216-0006</v>
          </cell>
          <cell r="U64" t="str">
            <v>川崎市宮前区宮前平1-7-1-402</v>
          </cell>
          <cell r="V64" t="str">
            <v>044-853-3738</v>
          </cell>
          <cell r="W64" t="str">
            <v>090-1696-7559</v>
          </cell>
        </row>
        <row r="65">
          <cell r="B65">
            <v>60</v>
          </cell>
          <cell r="C65">
            <v>240</v>
          </cell>
          <cell r="D65" t="str">
            <v>女子２種</v>
          </cell>
          <cell r="E65">
            <v>13020369</v>
          </cell>
          <cell r="F65" t="str">
            <v>猪俣　尚美</v>
          </cell>
          <cell r="G65" t="str">
            <v>いのまた　なおみ</v>
          </cell>
          <cell r="H65" t="str">
            <v>1981.06.10</v>
          </cell>
          <cell r="I65" t="str">
            <v>ソレイユ</v>
          </cell>
          <cell r="K65" t="str">
            <v>東</v>
          </cell>
          <cell r="L65">
            <v>2</v>
          </cell>
          <cell r="M65">
            <v>2</v>
          </cell>
          <cell r="N65">
            <v>4500</v>
          </cell>
          <cell r="O65">
            <v>2000</v>
          </cell>
          <cell r="P65">
            <v>500</v>
          </cell>
          <cell r="Q65">
            <v>2000</v>
          </cell>
          <cell r="T65" t="str">
            <v>214-0021</v>
          </cell>
          <cell r="U65" t="str">
            <v>川崎市多摩区宿河原7-15-28-202</v>
          </cell>
          <cell r="V65" t="str">
            <v>044-844-5268</v>
          </cell>
          <cell r="W65" t="str">
            <v>090-1494-5534</v>
          </cell>
        </row>
        <row r="66">
          <cell r="B66">
            <v>61</v>
          </cell>
          <cell r="C66">
            <v>241</v>
          </cell>
          <cell r="D66" t="str">
            <v>女子２種</v>
          </cell>
          <cell r="E66" t="str">
            <v>04020090</v>
          </cell>
          <cell r="F66" t="str">
            <v>渡邊　さや香</v>
          </cell>
          <cell r="G66" t="str">
            <v>わたなべ　さやか</v>
          </cell>
          <cell r="H66" t="str">
            <v>1981.06.03</v>
          </cell>
          <cell r="I66" t="str">
            <v>スマイリィ新体操クラブ</v>
          </cell>
          <cell r="J66" t="str">
            <v>宮</v>
          </cell>
          <cell r="K66">
            <v>0</v>
          </cell>
          <cell r="L66">
            <v>2</v>
          </cell>
          <cell r="M66">
            <v>2</v>
          </cell>
          <cell r="N66">
            <v>4500</v>
          </cell>
          <cell r="O66">
            <v>2000</v>
          </cell>
          <cell r="P66">
            <v>500</v>
          </cell>
          <cell r="Q66">
            <v>2000</v>
          </cell>
          <cell r="U66" t="str">
            <v>埼玉県春日部市増富158-G-505</v>
          </cell>
          <cell r="W66" t="str">
            <v>080-1807-1774</v>
          </cell>
        </row>
        <row r="67">
          <cell r="B67">
            <v>62</v>
          </cell>
          <cell r="C67">
            <v>242</v>
          </cell>
          <cell r="D67" t="str">
            <v>女子２種</v>
          </cell>
          <cell r="E67">
            <v>14080086</v>
          </cell>
          <cell r="F67" t="str">
            <v>東川　歩未</v>
          </cell>
          <cell r="G67" t="str">
            <v>ひがしかわ　あゆみ</v>
          </cell>
          <cell r="H67" t="str">
            <v>1987.12.22</v>
          </cell>
          <cell r="I67" t="str">
            <v>※　神奈川県体操協会</v>
          </cell>
          <cell r="L67">
            <v>2</v>
          </cell>
          <cell r="M67">
            <v>2</v>
          </cell>
          <cell r="N67">
            <v>4500</v>
          </cell>
          <cell r="O67">
            <v>2000</v>
          </cell>
          <cell r="P67">
            <v>500</v>
          </cell>
          <cell r="Q67">
            <v>2000</v>
          </cell>
          <cell r="T67" t="str">
            <v>194-0012</v>
          </cell>
          <cell r="U67" t="str">
            <v>東京都町田市金森403</v>
          </cell>
          <cell r="V67" t="str">
            <v>042-725-3828</v>
          </cell>
          <cell r="W67" t="str">
            <v>090-8511-1749</v>
          </cell>
        </row>
        <row r="68">
          <cell r="B68">
            <v>63</v>
          </cell>
          <cell r="C68">
            <v>243</v>
          </cell>
          <cell r="D68" t="str">
            <v>女子２種</v>
          </cell>
          <cell r="E68">
            <v>14040084</v>
          </cell>
          <cell r="F68" t="str">
            <v>笹　明里</v>
          </cell>
          <cell r="G68" t="str">
            <v>ささ　めいり</v>
          </cell>
          <cell r="H68" t="str">
            <v>1986.01.17</v>
          </cell>
          <cell r="I68" t="str">
            <v>赤木新体操チーム</v>
          </cell>
          <cell r="J68">
            <v>3</v>
          </cell>
          <cell r="K68">
            <v>3</v>
          </cell>
          <cell r="L68">
            <v>2</v>
          </cell>
          <cell r="M68">
            <v>2</v>
          </cell>
          <cell r="N68">
            <v>4500</v>
          </cell>
          <cell r="O68">
            <v>2000</v>
          </cell>
          <cell r="P68">
            <v>500</v>
          </cell>
          <cell r="Q68">
            <v>2000</v>
          </cell>
          <cell r="T68" t="str">
            <v>241-0835</v>
          </cell>
          <cell r="U68" t="str">
            <v>横浜市旭区柏町43-14</v>
          </cell>
          <cell r="V68" t="str">
            <v>045-364-8212</v>
          </cell>
          <cell r="W68" t="str">
            <v>090-2177-0876</v>
          </cell>
        </row>
        <row r="69">
          <cell r="B69">
            <v>64</v>
          </cell>
          <cell r="C69">
            <v>244</v>
          </cell>
          <cell r="D69" t="str">
            <v>女子２種</v>
          </cell>
          <cell r="E69">
            <v>14060064</v>
          </cell>
          <cell r="F69" t="str">
            <v>宮坂　恵</v>
          </cell>
          <cell r="G69" t="str">
            <v>みやさか　めぐみ</v>
          </cell>
          <cell r="H69" t="str">
            <v>1977.01.02</v>
          </cell>
          <cell r="I69" t="str">
            <v>ｍ．ｍＲＳＧ</v>
          </cell>
          <cell r="J69">
            <v>3</v>
          </cell>
          <cell r="K69">
            <v>3</v>
          </cell>
          <cell r="L69">
            <v>2</v>
          </cell>
          <cell r="M69">
            <v>2</v>
          </cell>
          <cell r="N69">
            <v>4500</v>
          </cell>
          <cell r="O69">
            <v>2000</v>
          </cell>
          <cell r="P69">
            <v>500</v>
          </cell>
          <cell r="Q69">
            <v>2000</v>
          </cell>
          <cell r="T69" t="str">
            <v>195-0061</v>
          </cell>
          <cell r="U69" t="str">
            <v>東京都町田市鶴川1-13-7-103</v>
          </cell>
          <cell r="V69" t="str">
            <v>042-734-0219</v>
          </cell>
          <cell r="W69" t="str">
            <v>090-5769-8157</v>
          </cell>
        </row>
        <row r="70">
          <cell r="B70">
            <v>65</v>
          </cell>
          <cell r="C70">
            <v>245</v>
          </cell>
          <cell r="D70" t="str">
            <v>女子２種</v>
          </cell>
          <cell r="E70">
            <v>14060065</v>
          </cell>
          <cell r="F70" t="str">
            <v>恒木　美帆</v>
          </cell>
          <cell r="G70" t="str">
            <v>つねき　みほ</v>
          </cell>
          <cell r="H70" t="str">
            <v>1978.04.09</v>
          </cell>
          <cell r="I70" t="str">
            <v>ＶｉｃｔｏｒｙＲＧ</v>
          </cell>
          <cell r="J70">
            <v>3</v>
          </cell>
          <cell r="K70">
            <v>3</v>
          </cell>
          <cell r="L70">
            <v>2</v>
          </cell>
          <cell r="M70">
            <v>2</v>
          </cell>
          <cell r="N70">
            <v>4500</v>
          </cell>
          <cell r="O70">
            <v>2000</v>
          </cell>
          <cell r="P70">
            <v>500</v>
          </cell>
          <cell r="Q70">
            <v>2000</v>
          </cell>
          <cell r="T70" t="str">
            <v>239-0806</v>
          </cell>
          <cell r="U70" t="str">
            <v>横須賀市池田町3-8-2</v>
          </cell>
          <cell r="V70" t="str">
            <v>046-833-7301</v>
          </cell>
          <cell r="W70" t="str">
            <v>090-4094-4275</v>
          </cell>
        </row>
        <row r="71">
          <cell r="B71">
            <v>66</v>
          </cell>
          <cell r="C71">
            <v>246</v>
          </cell>
          <cell r="D71" t="str">
            <v>女子２種</v>
          </cell>
          <cell r="E71">
            <v>13020177</v>
          </cell>
          <cell r="F71" t="str">
            <v>大窪　光子</v>
          </cell>
          <cell r="G71" t="str">
            <v>おおくぼ　みつこ</v>
          </cell>
          <cell r="H71" t="str">
            <v>1974.04.26</v>
          </cell>
          <cell r="I71" t="str">
            <v>LUCE　RG</v>
          </cell>
          <cell r="J71">
            <v>3</v>
          </cell>
          <cell r="K71">
            <v>3</v>
          </cell>
          <cell r="L71">
            <v>2</v>
          </cell>
          <cell r="M71">
            <v>2</v>
          </cell>
          <cell r="N71">
            <v>4500</v>
          </cell>
          <cell r="O71">
            <v>2000</v>
          </cell>
          <cell r="P71">
            <v>500</v>
          </cell>
          <cell r="Q71">
            <v>2000</v>
          </cell>
          <cell r="T71" t="str">
            <v>222-0033</v>
          </cell>
          <cell r="U71" t="str">
            <v>横浜市港北区新横浜1-1-15-604</v>
          </cell>
          <cell r="W71" t="str">
            <v>090-2763-1645</v>
          </cell>
        </row>
        <row r="72">
          <cell r="B72">
            <v>67</v>
          </cell>
          <cell r="C72">
            <v>247</v>
          </cell>
          <cell r="D72" t="str">
            <v>女子２種</v>
          </cell>
          <cell r="E72">
            <v>14070051</v>
          </cell>
          <cell r="F72" t="str">
            <v>石田　朋子</v>
          </cell>
          <cell r="G72" t="str">
            <v>いしだ　ともこ</v>
          </cell>
          <cell r="H72" t="str">
            <v>1974.04.15</v>
          </cell>
          <cell r="I72" t="str">
            <v>Ｓｏｎｎｅｔ　Ｊｒ　ＲＧ</v>
          </cell>
          <cell r="J72">
            <v>3</v>
          </cell>
          <cell r="K72">
            <v>3</v>
          </cell>
          <cell r="L72">
            <v>2</v>
          </cell>
          <cell r="M72">
            <v>2</v>
          </cell>
          <cell r="N72">
            <v>4500</v>
          </cell>
          <cell r="O72">
            <v>2000</v>
          </cell>
          <cell r="P72">
            <v>500</v>
          </cell>
          <cell r="Q72">
            <v>2000</v>
          </cell>
          <cell r="T72" t="str">
            <v>235-0033</v>
          </cell>
          <cell r="U72" t="str">
            <v>横浜市磯子区杉田3-7-26-Ⅰ-401</v>
          </cell>
          <cell r="W72" t="str">
            <v>080-5385-8496</v>
          </cell>
        </row>
        <row r="73">
          <cell r="B73">
            <v>68</v>
          </cell>
          <cell r="C73">
            <v>248</v>
          </cell>
          <cell r="D73" t="str">
            <v>女子２種</v>
          </cell>
          <cell r="E73">
            <v>14070053</v>
          </cell>
          <cell r="F73" t="str">
            <v>直野　涼子</v>
          </cell>
          <cell r="G73" t="str">
            <v>なおの　りょうこ</v>
          </cell>
          <cell r="H73" t="str">
            <v>1977.05.21</v>
          </cell>
          <cell r="I73" t="str">
            <v>ソレイユ</v>
          </cell>
          <cell r="J73">
            <v>3</v>
          </cell>
          <cell r="K73">
            <v>3</v>
          </cell>
          <cell r="L73">
            <v>2</v>
          </cell>
          <cell r="M73">
            <v>2</v>
          </cell>
          <cell r="N73">
            <v>4500</v>
          </cell>
          <cell r="O73">
            <v>2000</v>
          </cell>
          <cell r="P73">
            <v>500</v>
          </cell>
          <cell r="Q73">
            <v>2000</v>
          </cell>
          <cell r="U73" t="str">
            <v>東京都世田谷区北烏山3-13-20-503</v>
          </cell>
          <cell r="W73" t="str">
            <v>090-8048-8913</v>
          </cell>
        </row>
        <row r="74">
          <cell r="B74">
            <v>69</v>
          </cell>
          <cell r="C74">
            <v>249</v>
          </cell>
          <cell r="D74" t="str">
            <v>女子２種</v>
          </cell>
          <cell r="E74">
            <v>14070063</v>
          </cell>
          <cell r="F74" t="str">
            <v>土谷　舞奈</v>
          </cell>
          <cell r="G74" t="str">
            <v>つちや　まいな</v>
          </cell>
          <cell r="H74" t="str">
            <v>1988.04.10</v>
          </cell>
          <cell r="I74" t="str">
            <v>ＴＯＵＤＡＩ　ＲＧ</v>
          </cell>
          <cell r="J74">
            <v>3</v>
          </cell>
          <cell r="K74">
            <v>3</v>
          </cell>
          <cell r="L74">
            <v>2</v>
          </cell>
          <cell r="M74">
            <v>2</v>
          </cell>
          <cell r="N74">
            <v>4500</v>
          </cell>
          <cell r="O74">
            <v>2000</v>
          </cell>
          <cell r="P74">
            <v>500</v>
          </cell>
          <cell r="Q74">
            <v>2000</v>
          </cell>
          <cell r="T74" t="str">
            <v>245-0051</v>
          </cell>
          <cell r="U74" t="str">
            <v>横浜市戸塚区名瀬町52-1-713</v>
          </cell>
          <cell r="V74" t="str">
            <v>045-812-7614</v>
          </cell>
        </row>
        <row r="75">
          <cell r="B75">
            <v>70</v>
          </cell>
          <cell r="C75">
            <v>250</v>
          </cell>
          <cell r="D75" t="str">
            <v>女子２種</v>
          </cell>
          <cell r="E75">
            <v>14070064</v>
          </cell>
          <cell r="F75" t="str">
            <v>近藤　佳乃子</v>
          </cell>
          <cell r="G75" t="str">
            <v>こんどう　かのこ</v>
          </cell>
          <cell r="H75" t="str">
            <v>1988.06.23</v>
          </cell>
          <cell r="I75" t="str">
            <v>神奈川学園</v>
          </cell>
          <cell r="J75">
            <v>3</v>
          </cell>
          <cell r="K75">
            <v>3</v>
          </cell>
          <cell r="L75">
            <v>2</v>
          </cell>
          <cell r="M75">
            <v>2</v>
          </cell>
          <cell r="N75">
            <v>4500</v>
          </cell>
          <cell r="O75">
            <v>2000</v>
          </cell>
          <cell r="P75">
            <v>500</v>
          </cell>
          <cell r="Q75">
            <v>2000</v>
          </cell>
          <cell r="T75" t="str">
            <v>251-0044</v>
          </cell>
          <cell r="U75" t="str">
            <v>藤沢市辻堂大平台1-16-21</v>
          </cell>
          <cell r="V75" t="str">
            <v>0466-37-2669</v>
          </cell>
          <cell r="W75" t="str">
            <v>090-4917-3674</v>
          </cell>
        </row>
        <row r="76">
          <cell r="B76">
            <v>71</v>
          </cell>
          <cell r="C76">
            <v>251</v>
          </cell>
          <cell r="D76" t="str">
            <v>女子２種</v>
          </cell>
          <cell r="E76">
            <v>14070065</v>
          </cell>
          <cell r="F76" t="str">
            <v>武石　美帆</v>
          </cell>
          <cell r="G76" t="str">
            <v>たけいし　みほ</v>
          </cell>
          <cell r="H76" t="str">
            <v>1988.09.01</v>
          </cell>
          <cell r="I76" t="str">
            <v>いずみ野新体操クラブ</v>
          </cell>
          <cell r="J76">
            <v>3</v>
          </cell>
          <cell r="K76">
            <v>3</v>
          </cell>
          <cell r="L76">
            <v>2</v>
          </cell>
          <cell r="M76">
            <v>2</v>
          </cell>
          <cell r="N76">
            <v>4500</v>
          </cell>
          <cell r="O76">
            <v>2000</v>
          </cell>
          <cell r="P76">
            <v>500</v>
          </cell>
          <cell r="Q76">
            <v>2000</v>
          </cell>
          <cell r="T76" t="str">
            <v>246-0026</v>
          </cell>
          <cell r="U76" t="str">
            <v>横浜市瀬谷区阿久和南2-5-4-403</v>
          </cell>
          <cell r="V76" t="str">
            <v>045-363-0369</v>
          </cell>
          <cell r="W76" t="str">
            <v>090-3420-9479</v>
          </cell>
        </row>
        <row r="77">
          <cell r="B77">
            <v>72</v>
          </cell>
          <cell r="C77">
            <v>253</v>
          </cell>
          <cell r="D77" t="str">
            <v>女子２種</v>
          </cell>
          <cell r="E77">
            <v>14080094</v>
          </cell>
          <cell r="F77" t="str">
            <v>大竹　亜由美</v>
          </cell>
          <cell r="G77" t="str">
            <v>おおたけ　あゆみ</v>
          </cell>
          <cell r="H77" t="str">
            <v>1987.08.17</v>
          </cell>
          <cell r="I77" t="str">
            <v>神奈川学園</v>
          </cell>
          <cell r="L77">
            <v>3</v>
          </cell>
          <cell r="M77">
            <v>2</v>
          </cell>
          <cell r="N77">
            <v>4500</v>
          </cell>
          <cell r="O77">
            <v>2000</v>
          </cell>
          <cell r="P77">
            <v>500</v>
          </cell>
          <cell r="Q77">
            <v>2000</v>
          </cell>
          <cell r="T77" t="str">
            <v>233-0003</v>
          </cell>
          <cell r="U77" t="str">
            <v>横浜市港南区港南4-7-16-6-404</v>
          </cell>
          <cell r="V77" t="str">
            <v>045-841-4785</v>
          </cell>
          <cell r="W77" t="str">
            <v>090-1705-1951</v>
          </cell>
        </row>
        <row r="78">
          <cell r="B78">
            <v>73</v>
          </cell>
          <cell r="C78">
            <v>233</v>
          </cell>
          <cell r="D78" t="str">
            <v>女子２種</v>
          </cell>
          <cell r="E78">
            <v>14040070</v>
          </cell>
          <cell r="F78" t="str">
            <v>横尾　ゆかり</v>
          </cell>
          <cell r="G78" t="str">
            <v>よこお　ゆかり</v>
          </cell>
          <cell r="H78" t="str">
            <v>1975.08.27</v>
          </cell>
          <cell r="I78" t="str">
            <v>※　神奈川県体操協会</v>
          </cell>
          <cell r="J78">
            <v>3</v>
          </cell>
          <cell r="K78">
            <v>2</v>
          </cell>
          <cell r="L78">
            <v>2</v>
          </cell>
          <cell r="T78" t="str">
            <v>158-0092</v>
          </cell>
          <cell r="U78" t="str">
            <v>東京都世田谷区野毛1-20-20-302</v>
          </cell>
          <cell r="W78" t="str">
            <v>090-4245-6975</v>
          </cell>
        </row>
        <row r="79">
          <cell r="B79">
            <v>74</v>
          </cell>
          <cell r="C79">
            <v>301</v>
          </cell>
          <cell r="D79" t="str">
            <v>女子３種</v>
          </cell>
          <cell r="E79">
            <v>14020181</v>
          </cell>
          <cell r="F79" t="str">
            <v>雑賀　久美子</v>
          </cell>
          <cell r="G79" t="str">
            <v>さいか　くみこ</v>
          </cell>
          <cell r="H79" t="str">
            <v>1962.03.19</v>
          </cell>
          <cell r="I79" t="str">
            <v>横須賀ジュニア新体操ｸﾗﾌﾞ</v>
          </cell>
          <cell r="J79">
            <v>3</v>
          </cell>
          <cell r="K79">
            <v>3</v>
          </cell>
          <cell r="L79">
            <v>3</v>
          </cell>
          <cell r="M79">
            <v>3</v>
          </cell>
          <cell r="N79">
            <v>4500</v>
          </cell>
          <cell r="O79">
            <v>2000</v>
          </cell>
          <cell r="P79">
            <v>500</v>
          </cell>
          <cell r="Q79">
            <v>2000</v>
          </cell>
          <cell r="T79" t="str">
            <v>238-0012</v>
          </cell>
          <cell r="U79" t="str">
            <v>横須賀市安浦町3-18</v>
          </cell>
          <cell r="V79" t="str">
            <v>046-823-1782</v>
          </cell>
        </row>
        <row r="80">
          <cell r="B80">
            <v>75</v>
          </cell>
          <cell r="C80">
            <v>302</v>
          </cell>
          <cell r="D80" t="str">
            <v>女子３種</v>
          </cell>
          <cell r="E80">
            <v>14020182</v>
          </cell>
          <cell r="F80" t="str">
            <v>福永　万里</v>
          </cell>
          <cell r="G80" t="str">
            <v>ふくなが　まり</v>
          </cell>
          <cell r="H80" t="str">
            <v>1961.07.09</v>
          </cell>
          <cell r="I80" t="str">
            <v>横須賀ジュニア新体操ｸﾗﾌﾞ</v>
          </cell>
          <cell r="J80">
            <v>3</v>
          </cell>
          <cell r="K80">
            <v>3</v>
          </cell>
          <cell r="L80">
            <v>3</v>
          </cell>
          <cell r="M80">
            <v>3</v>
          </cell>
          <cell r="N80">
            <v>4500</v>
          </cell>
          <cell r="O80">
            <v>2000</v>
          </cell>
          <cell r="P80">
            <v>500</v>
          </cell>
          <cell r="Q80">
            <v>2000</v>
          </cell>
          <cell r="T80" t="str">
            <v>240-0111</v>
          </cell>
          <cell r="U80" t="str">
            <v>三浦郡葉山町一色857-1-1</v>
          </cell>
          <cell r="V80" t="str">
            <v>046-875-3445</v>
          </cell>
        </row>
        <row r="81">
          <cell r="B81">
            <v>76</v>
          </cell>
          <cell r="C81">
            <v>303</v>
          </cell>
          <cell r="D81" t="str">
            <v>女子３種</v>
          </cell>
          <cell r="E81">
            <v>14020184</v>
          </cell>
          <cell r="F81" t="str">
            <v>小泉　敬子</v>
          </cell>
          <cell r="G81" t="str">
            <v>こいずみ　けいこ</v>
          </cell>
          <cell r="H81" t="str">
            <v>1969.09.21</v>
          </cell>
          <cell r="I81" t="str">
            <v>※　神奈川県体操協会</v>
          </cell>
          <cell r="J81">
            <v>3</v>
          </cell>
          <cell r="K81">
            <v>3</v>
          </cell>
          <cell r="L81">
            <v>3</v>
          </cell>
          <cell r="M81">
            <v>3</v>
          </cell>
          <cell r="N81">
            <v>4500</v>
          </cell>
          <cell r="O81">
            <v>2000</v>
          </cell>
          <cell r="P81">
            <v>500</v>
          </cell>
          <cell r="Q81">
            <v>2000</v>
          </cell>
          <cell r="T81" t="str">
            <v>236-0057</v>
          </cell>
          <cell r="U81" t="str">
            <v>横浜市金沢区能見台5-57-5</v>
          </cell>
          <cell r="V81" t="str">
            <v>045-781-6454</v>
          </cell>
          <cell r="W81" t="str">
            <v>090-8046-0600</v>
          </cell>
        </row>
        <row r="82">
          <cell r="B82">
            <v>77</v>
          </cell>
          <cell r="C82">
            <v>304</v>
          </cell>
          <cell r="D82" t="str">
            <v>女子３種</v>
          </cell>
          <cell r="E82">
            <v>14020190</v>
          </cell>
          <cell r="F82" t="str">
            <v>杉山　由希江</v>
          </cell>
          <cell r="G82" t="str">
            <v>すぎやま　ゆきえ</v>
          </cell>
          <cell r="H82" t="str">
            <v>1969.08.17</v>
          </cell>
          <cell r="I82" t="str">
            <v>ﾋﾞｯｸ・ｴｽ・ｻﾝｳｪｲ横浜</v>
          </cell>
          <cell r="J82">
            <v>3</v>
          </cell>
          <cell r="K82">
            <v>3</v>
          </cell>
          <cell r="L82">
            <v>3</v>
          </cell>
          <cell r="M82">
            <v>3</v>
          </cell>
          <cell r="N82">
            <v>4500</v>
          </cell>
          <cell r="O82">
            <v>2000</v>
          </cell>
          <cell r="P82">
            <v>500</v>
          </cell>
          <cell r="Q82">
            <v>2000</v>
          </cell>
          <cell r="T82" t="str">
            <v>237-0067</v>
          </cell>
          <cell r="U82" t="str">
            <v>横須賀市鷹取町1-3-15</v>
          </cell>
          <cell r="V82" t="str">
            <v>046-865-2541</v>
          </cell>
          <cell r="W82" t="str">
            <v>090-9379-7765</v>
          </cell>
          <cell r="X82" t="str">
            <v>サンウェイ横浜</v>
          </cell>
          <cell r="Y82" t="str">
            <v>045-712-1821</v>
          </cell>
        </row>
        <row r="83">
          <cell r="B83">
            <v>78</v>
          </cell>
          <cell r="C83">
            <v>306</v>
          </cell>
          <cell r="D83" t="str">
            <v>女子３種</v>
          </cell>
          <cell r="E83">
            <v>14020193</v>
          </cell>
          <cell r="F83" t="str">
            <v>吉野　一会</v>
          </cell>
          <cell r="G83" t="str">
            <v>よしの　いちえ</v>
          </cell>
          <cell r="H83" t="str">
            <v>1972.06.20</v>
          </cell>
          <cell r="I83" t="str">
            <v>横浜国際女学院翠陵中学高等学校</v>
          </cell>
          <cell r="J83">
            <v>3</v>
          </cell>
          <cell r="K83">
            <v>3</v>
          </cell>
          <cell r="L83">
            <v>3</v>
          </cell>
          <cell r="M83">
            <v>3</v>
          </cell>
          <cell r="N83">
            <v>4500</v>
          </cell>
          <cell r="O83">
            <v>2000</v>
          </cell>
          <cell r="P83">
            <v>500</v>
          </cell>
          <cell r="Q83">
            <v>2000</v>
          </cell>
          <cell r="T83" t="str">
            <v>224-0037</v>
          </cell>
          <cell r="U83" t="str">
            <v>横浜市都筑区茅ヶ崎南4-16-10-302</v>
          </cell>
          <cell r="V83" t="str">
            <v>045-949-8925</v>
          </cell>
          <cell r="W83" t="str">
            <v>090-4965-5686</v>
          </cell>
          <cell r="X83" t="str">
            <v>横浜国際女学院翠陵中高校</v>
          </cell>
          <cell r="Y83" t="str">
            <v>045-921-0301</v>
          </cell>
        </row>
        <row r="84">
          <cell r="B84">
            <v>79</v>
          </cell>
          <cell r="C84">
            <v>307</v>
          </cell>
          <cell r="D84" t="str">
            <v>女子３種</v>
          </cell>
          <cell r="E84">
            <v>140201105</v>
          </cell>
          <cell r="F84" t="str">
            <v>石井　里美</v>
          </cell>
          <cell r="G84" t="str">
            <v>いしい　さとみ</v>
          </cell>
          <cell r="H84" t="str">
            <v>1975.08.24</v>
          </cell>
          <cell r="I84" t="str">
            <v>※　神奈川県体操協会</v>
          </cell>
          <cell r="J84">
            <v>3</v>
          </cell>
          <cell r="K84">
            <v>3</v>
          </cell>
          <cell r="L84">
            <v>3</v>
          </cell>
          <cell r="M84">
            <v>3</v>
          </cell>
          <cell r="N84">
            <v>4500</v>
          </cell>
          <cell r="O84">
            <v>2000</v>
          </cell>
          <cell r="P84">
            <v>500</v>
          </cell>
          <cell r="Q84">
            <v>2000</v>
          </cell>
          <cell r="T84" t="str">
            <v>214-0034</v>
          </cell>
          <cell r="U84" t="str">
            <v>川崎市多摩区三田4-8-8-107</v>
          </cell>
          <cell r="V84" t="str">
            <v>044-900-7065</v>
          </cell>
          <cell r="W84" t="str">
            <v>090-1661-0184</v>
          </cell>
        </row>
        <row r="85">
          <cell r="B85">
            <v>80</v>
          </cell>
          <cell r="C85">
            <v>308</v>
          </cell>
          <cell r="D85" t="str">
            <v>女子３種</v>
          </cell>
          <cell r="E85">
            <v>14030053</v>
          </cell>
          <cell r="F85" t="str">
            <v>和賀　敦子</v>
          </cell>
          <cell r="G85" t="str">
            <v>わが　あつこ</v>
          </cell>
          <cell r="H85" t="str">
            <v>1971.01.16</v>
          </cell>
          <cell r="I85" t="str">
            <v>※　神奈川県体操協会</v>
          </cell>
          <cell r="J85">
            <v>3</v>
          </cell>
          <cell r="K85">
            <v>3</v>
          </cell>
          <cell r="L85">
            <v>3</v>
          </cell>
          <cell r="M85">
            <v>3</v>
          </cell>
          <cell r="N85">
            <v>5500</v>
          </cell>
          <cell r="O85">
            <v>2000</v>
          </cell>
          <cell r="P85">
            <v>500</v>
          </cell>
          <cell r="Q85">
            <v>2000</v>
          </cell>
          <cell r="S85">
            <v>1000</v>
          </cell>
          <cell r="T85" t="str">
            <v>277-1432</v>
          </cell>
          <cell r="U85" t="str">
            <v>千葉県白井市冨士287-26</v>
          </cell>
          <cell r="V85" t="str">
            <v>047-441-2617</v>
          </cell>
          <cell r="X85" t="str">
            <v>カワイ体操教室</v>
          </cell>
          <cell r="Y85" t="str">
            <v>043-277-3461</v>
          </cell>
        </row>
        <row r="86">
          <cell r="B86">
            <v>81</v>
          </cell>
          <cell r="C86">
            <v>309</v>
          </cell>
          <cell r="D86" t="str">
            <v>女子３種</v>
          </cell>
          <cell r="E86">
            <v>13030177</v>
          </cell>
          <cell r="F86" t="str">
            <v>福留　美菜子</v>
          </cell>
          <cell r="G86" t="str">
            <v>ふくとめ　みなこ</v>
          </cell>
          <cell r="H86" t="str">
            <v>1983.10.13</v>
          </cell>
          <cell r="I86" t="str">
            <v>マリン　RG</v>
          </cell>
          <cell r="J86">
            <v>0</v>
          </cell>
          <cell r="K86">
            <v>3</v>
          </cell>
          <cell r="L86">
            <v>3</v>
          </cell>
          <cell r="M86">
            <v>3</v>
          </cell>
          <cell r="N86">
            <v>4500</v>
          </cell>
          <cell r="O86">
            <v>2000</v>
          </cell>
          <cell r="P86">
            <v>500</v>
          </cell>
          <cell r="Q86">
            <v>2000</v>
          </cell>
          <cell r="T86" t="str">
            <v>249-0008</v>
          </cell>
          <cell r="U86" t="str">
            <v>逗子市小坪1-13-8</v>
          </cell>
          <cell r="V86" t="str">
            <v>0467-25-1505</v>
          </cell>
          <cell r="W86" t="str">
            <v>080-1364-5993</v>
          </cell>
          <cell r="X86" t="str">
            <v>小坪保育園</v>
          </cell>
          <cell r="Y86" t="str">
            <v>0467-22-3435</v>
          </cell>
        </row>
        <row r="87">
          <cell r="B87">
            <v>82</v>
          </cell>
          <cell r="C87">
            <v>311</v>
          </cell>
          <cell r="D87" t="str">
            <v>女子３種</v>
          </cell>
          <cell r="E87">
            <v>14040073</v>
          </cell>
          <cell r="F87" t="str">
            <v>小島　理恵</v>
          </cell>
          <cell r="G87" t="str">
            <v>こじま　りえ</v>
          </cell>
          <cell r="H87" t="str">
            <v>1981.09.17</v>
          </cell>
          <cell r="I87" t="str">
            <v>秦野RGクラブ</v>
          </cell>
          <cell r="J87">
            <v>3</v>
          </cell>
          <cell r="K87">
            <v>3</v>
          </cell>
          <cell r="L87">
            <v>3</v>
          </cell>
          <cell r="M87">
            <v>3</v>
          </cell>
          <cell r="N87">
            <v>4500</v>
          </cell>
          <cell r="O87">
            <v>2000</v>
          </cell>
          <cell r="P87">
            <v>500</v>
          </cell>
          <cell r="Q87">
            <v>2000</v>
          </cell>
          <cell r="T87" t="str">
            <v>257-0005</v>
          </cell>
          <cell r="U87" t="str">
            <v>秦野市上大槻648-1</v>
          </cell>
          <cell r="V87" t="str">
            <v>0463-81-5381</v>
          </cell>
          <cell r="W87" t="str">
            <v>090-8031-3950</v>
          </cell>
        </row>
        <row r="88">
          <cell r="B88">
            <v>83</v>
          </cell>
          <cell r="C88">
            <v>314</v>
          </cell>
          <cell r="D88" t="str">
            <v>女子３種</v>
          </cell>
          <cell r="E88">
            <v>14060066</v>
          </cell>
          <cell r="F88" t="str">
            <v>岸　牧子</v>
          </cell>
          <cell r="G88" t="str">
            <v>きし　まきこ</v>
          </cell>
          <cell r="H88" t="str">
            <v>1979.06.12</v>
          </cell>
          <cell r="I88" t="str">
            <v>※　神奈川県体操協会</v>
          </cell>
          <cell r="J88">
            <v>3</v>
          </cell>
          <cell r="K88">
            <v>3</v>
          </cell>
          <cell r="L88">
            <v>3</v>
          </cell>
          <cell r="M88">
            <v>3</v>
          </cell>
          <cell r="N88">
            <v>4500</v>
          </cell>
          <cell r="O88">
            <v>2000</v>
          </cell>
          <cell r="P88">
            <v>500</v>
          </cell>
          <cell r="Q88">
            <v>2000</v>
          </cell>
          <cell r="T88" t="str">
            <v>224-0021</v>
          </cell>
          <cell r="U88" t="str">
            <v>横浜市都筑区北山田7-2-17-202</v>
          </cell>
          <cell r="W88" t="str">
            <v>090-6499-9546</v>
          </cell>
        </row>
        <row r="89">
          <cell r="B89">
            <v>84</v>
          </cell>
          <cell r="C89">
            <v>315</v>
          </cell>
          <cell r="D89" t="str">
            <v>女子３種</v>
          </cell>
          <cell r="E89">
            <v>14060067</v>
          </cell>
          <cell r="F89" t="str">
            <v>井上　由佳</v>
          </cell>
          <cell r="G89" t="str">
            <v>いのうえ　ゆか</v>
          </cell>
          <cell r="H89" t="str">
            <v>1985.01.10</v>
          </cell>
          <cell r="I89" t="str">
            <v>Ｔｉａｒａ　ＲＧ</v>
          </cell>
          <cell r="J89">
            <v>3</v>
          </cell>
          <cell r="K89">
            <v>3</v>
          </cell>
          <cell r="L89">
            <v>3</v>
          </cell>
          <cell r="M89">
            <v>3</v>
          </cell>
          <cell r="N89">
            <v>4500</v>
          </cell>
          <cell r="O89">
            <v>2000</v>
          </cell>
          <cell r="P89">
            <v>500</v>
          </cell>
          <cell r="Q89">
            <v>2000</v>
          </cell>
          <cell r="T89" t="str">
            <v>246-0013</v>
          </cell>
          <cell r="U89" t="str">
            <v>横浜市瀬谷区相沢6-3-5-A-202</v>
          </cell>
          <cell r="W89" t="str">
            <v>080-1190-4428</v>
          </cell>
        </row>
        <row r="90">
          <cell r="B90">
            <v>85</v>
          </cell>
          <cell r="C90">
            <v>320</v>
          </cell>
          <cell r="D90" t="str">
            <v>女子３種</v>
          </cell>
          <cell r="E90">
            <v>14060436</v>
          </cell>
          <cell r="F90" t="str">
            <v>薬師寺　里美</v>
          </cell>
          <cell r="G90" t="str">
            <v>やくしじ　さとみ</v>
          </cell>
          <cell r="H90" t="str">
            <v>1971.08.13</v>
          </cell>
          <cell r="I90" t="str">
            <v>Ｒｉｐｐｌｅ　ＲＧ</v>
          </cell>
          <cell r="K90">
            <v>3</v>
          </cell>
          <cell r="L90">
            <v>3</v>
          </cell>
          <cell r="M90">
            <v>3</v>
          </cell>
          <cell r="N90">
            <v>4500</v>
          </cell>
          <cell r="O90">
            <v>2000</v>
          </cell>
          <cell r="P90">
            <v>500</v>
          </cell>
          <cell r="Q90">
            <v>2000</v>
          </cell>
          <cell r="T90" t="str">
            <v>213-0002</v>
          </cell>
          <cell r="U90" t="str">
            <v>川崎市高津区二子3-6-1-609</v>
          </cell>
          <cell r="V90" t="str">
            <v>044-822-7216</v>
          </cell>
          <cell r="W90" t="str">
            <v>090-8378-8506</v>
          </cell>
        </row>
        <row r="91">
          <cell r="B91">
            <v>86</v>
          </cell>
          <cell r="C91">
            <v>321</v>
          </cell>
          <cell r="D91" t="str">
            <v>女子３種</v>
          </cell>
          <cell r="E91">
            <v>14070053</v>
          </cell>
          <cell r="F91" t="str">
            <v>柴田　華栄</v>
          </cell>
          <cell r="G91" t="str">
            <v>しばた　はなえ</v>
          </cell>
          <cell r="H91" t="str">
            <v>1976.03.07</v>
          </cell>
          <cell r="I91" t="str">
            <v>ＦＲＡＴ　ＳＴＡＲ　ＲＧクラブ</v>
          </cell>
          <cell r="K91">
            <v>3</v>
          </cell>
          <cell r="L91">
            <v>3</v>
          </cell>
          <cell r="M91">
            <v>3</v>
          </cell>
          <cell r="N91">
            <v>4500</v>
          </cell>
          <cell r="O91">
            <v>2000</v>
          </cell>
          <cell r="P91">
            <v>500</v>
          </cell>
          <cell r="Q91">
            <v>2000</v>
          </cell>
          <cell r="T91" t="str">
            <v>216-0022</v>
          </cell>
          <cell r="U91" t="str">
            <v>川崎市宮前区平1-9-5-102</v>
          </cell>
          <cell r="V91" t="str">
            <v>044-854-2348</v>
          </cell>
          <cell r="W91" t="str">
            <v>090-1265-6417</v>
          </cell>
        </row>
        <row r="92">
          <cell r="B92">
            <v>87</v>
          </cell>
          <cell r="C92">
            <v>322</v>
          </cell>
          <cell r="D92" t="str">
            <v>女子３種</v>
          </cell>
          <cell r="E92">
            <v>14070054</v>
          </cell>
          <cell r="F92" t="str">
            <v>嘉山　陽子</v>
          </cell>
          <cell r="G92" t="str">
            <v>かやま　ようこ</v>
          </cell>
          <cell r="H92" t="str">
            <v>1977.11.08</v>
          </cell>
          <cell r="I92" t="str">
            <v>横須賀ジュニア新体操ｸﾗﾌﾞ</v>
          </cell>
          <cell r="K92">
            <v>3</v>
          </cell>
          <cell r="L92">
            <v>3</v>
          </cell>
          <cell r="M92">
            <v>3</v>
          </cell>
          <cell r="N92">
            <v>4500</v>
          </cell>
          <cell r="O92">
            <v>2000</v>
          </cell>
          <cell r="P92">
            <v>500</v>
          </cell>
          <cell r="Q92">
            <v>2000</v>
          </cell>
          <cell r="T92" t="str">
            <v>238-0316</v>
          </cell>
          <cell r="U92" t="str">
            <v>横須賀市長井5-14-21</v>
          </cell>
          <cell r="V92" t="str">
            <v>046-856-5638</v>
          </cell>
        </row>
        <row r="93">
          <cell r="B93">
            <v>88</v>
          </cell>
          <cell r="C93">
            <v>323</v>
          </cell>
          <cell r="D93" t="str">
            <v>女子３種</v>
          </cell>
          <cell r="E93">
            <v>14070055</v>
          </cell>
          <cell r="F93" t="str">
            <v>須方　慶子</v>
          </cell>
          <cell r="G93" t="str">
            <v>すがた　けいこ</v>
          </cell>
          <cell r="H93" t="str">
            <v>1983.03.27</v>
          </cell>
          <cell r="I93" t="str">
            <v>Ｒｉｐｐｌｅ　ＲＧ</v>
          </cell>
          <cell r="K93">
            <v>3</v>
          </cell>
          <cell r="L93">
            <v>3</v>
          </cell>
          <cell r="M93">
            <v>3</v>
          </cell>
          <cell r="N93">
            <v>4500</v>
          </cell>
          <cell r="O93">
            <v>2000</v>
          </cell>
          <cell r="P93">
            <v>500</v>
          </cell>
          <cell r="Q93">
            <v>2000</v>
          </cell>
          <cell r="T93" t="str">
            <v>330-0074</v>
          </cell>
          <cell r="U93" t="str">
            <v>埼玉県さいたま市浦和区北浦和1-11-18-406</v>
          </cell>
          <cell r="V93" t="str">
            <v>048-816-6245</v>
          </cell>
          <cell r="W93" t="str">
            <v>090-2255-5718</v>
          </cell>
        </row>
        <row r="94">
          <cell r="B94">
            <v>89</v>
          </cell>
          <cell r="C94">
            <v>325</v>
          </cell>
          <cell r="D94" t="str">
            <v>女子３種</v>
          </cell>
          <cell r="E94">
            <v>14070057</v>
          </cell>
          <cell r="F94" t="str">
            <v>神野　咲</v>
          </cell>
          <cell r="G94" t="str">
            <v>じんの　さき</v>
          </cell>
          <cell r="H94" t="str">
            <v>1985.07.05</v>
          </cell>
          <cell r="I94" t="str">
            <v>相模原みどりSC</v>
          </cell>
          <cell r="K94">
            <v>3</v>
          </cell>
          <cell r="L94">
            <v>3</v>
          </cell>
          <cell r="M94">
            <v>3</v>
          </cell>
          <cell r="N94">
            <v>4500</v>
          </cell>
          <cell r="O94">
            <v>2000</v>
          </cell>
          <cell r="P94">
            <v>500</v>
          </cell>
          <cell r="Q94">
            <v>2000</v>
          </cell>
          <cell r="T94" t="str">
            <v>229-1104</v>
          </cell>
          <cell r="U94" t="str">
            <v>相模原市東橋本2-34-22</v>
          </cell>
          <cell r="W94" t="str">
            <v>090-1506-4491</v>
          </cell>
          <cell r="X94" t="str">
            <v>相模原みどりSC</v>
          </cell>
          <cell r="Y94" t="str">
            <v>042-771-3446</v>
          </cell>
        </row>
        <row r="95">
          <cell r="B95">
            <v>90</v>
          </cell>
          <cell r="C95">
            <v>328</v>
          </cell>
          <cell r="D95" t="str">
            <v>女子３種</v>
          </cell>
          <cell r="E95">
            <v>14070060</v>
          </cell>
          <cell r="F95" t="str">
            <v>屋良　奈津美</v>
          </cell>
          <cell r="G95" t="str">
            <v>やら　なつみ</v>
          </cell>
          <cell r="H95" t="str">
            <v>1987.11.23</v>
          </cell>
          <cell r="I95" t="str">
            <v>※　神奈川県体操協会</v>
          </cell>
          <cell r="K95">
            <v>3</v>
          </cell>
          <cell r="L95">
            <v>3</v>
          </cell>
          <cell r="M95">
            <v>3</v>
          </cell>
          <cell r="N95">
            <v>4500</v>
          </cell>
          <cell r="O95">
            <v>2000</v>
          </cell>
          <cell r="P95">
            <v>500</v>
          </cell>
          <cell r="Q95">
            <v>2000</v>
          </cell>
          <cell r="T95" t="str">
            <v>190-0021</v>
          </cell>
          <cell r="U95" t="str">
            <v>東京都立川市羽衣町2-69-14-201</v>
          </cell>
          <cell r="W95" t="str">
            <v>080-5170-4096</v>
          </cell>
        </row>
        <row r="96">
          <cell r="B96">
            <v>91</v>
          </cell>
          <cell r="C96">
            <v>329</v>
          </cell>
          <cell r="D96" t="str">
            <v>女子３種</v>
          </cell>
          <cell r="E96">
            <v>14070061</v>
          </cell>
          <cell r="F96" t="str">
            <v>廣瀬　真理</v>
          </cell>
          <cell r="G96" t="str">
            <v>ひろせ　まり</v>
          </cell>
          <cell r="H96" t="str">
            <v>1987.12.17</v>
          </cell>
          <cell r="I96" t="str">
            <v>白土新体操クラブ</v>
          </cell>
          <cell r="K96">
            <v>3</v>
          </cell>
          <cell r="L96">
            <v>3</v>
          </cell>
          <cell r="M96">
            <v>3</v>
          </cell>
          <cell r="N96">
            <v>4500</v>
          </cell>
          <cell r="O96">
            <v>2000</v>
          </cell>
          <cell r="P96">
            <v>500</v>
          </cell>
          <cell r="Q96">
            <v>2000</v>
          </cell>
          <cell r="T96" t="str">
            <v>224-0029</v>
          </cell>
          <cell r="U96" t="str">
            <v>横浜市都筑区南山田2-1-3-310</v>
          </cell>
          <cell r="V96" t="str">
            <v>045-593-4443</v>
          </cell>
        </row>
        <row r="97">
          <cell r="B97">
            <v>92</v>
          </cell>
          <cell r="C97">
            <v>330</v>
          </cell>
          <cell r="D97" t="str">
            <v>女子３種</v>
          </cell>
          <cell r="E97">
            <v>14070062</v>
          </cell>
          <cell r="F97" t="str">
            <v>落藤　あや</v>
          </cell>
          <cell r="G97" t="str">
            <v>おちふじ　あや</v>
          </cell>
          <cell r="H97" t="str">
            <v>1988.02.26</v>
          </cell>
          <cell r="I97" t="str">
            <v>※　神奈川県体操協会</v>
          </cell>
          <cell r="K97">
            <v>3</v>
          </cell>
          <cell r="L97">
            <v>3</v>
          </cell>
          <cell r="M97">
            <v>3</v>
          </cell>
          <cell r="N97">
            <v>4500</v>
          </cell>
          <cell r="O97">
            <v>2000</v>
          </cell>
          <cell r="P97">
            <v>500</v>
          </cell>
          <cell r="Q97">
            <v>2000</v>
          </cell>
          <cell r="T97" t="str">
            <v>158-0081</v>
          </cell>
          <cell r="U97" t="str">
            <v>東京都世田谷区深沢2-12-1-211</v>
          </cell>
          <cell r="V97" t="str">
            <v>03-5706-0741</v>
          </cell>
          <cell r="W97" t="str">
            <v>090-2743-4267</v>
          </cell>
        </row>
        <row r="98">
          <cell r="B98">
            <v>93</v>
          </cell>
          <cell r="C98">
            <v>332</v>
          </cell>
          <cell r="D98" t="str">
            <v>女子３種</v>
          </cell>
          <cell r="E98">
            <v>14070067</v>
          </cell>
          <cell r="F98" t="str">
            <v>上野　陽子</v>
          </cell>
          <cell r="G98" t="str">
            <v>うえの　ようこ</v>
          </cell>
          <cell r="H98" t="str">
            <v>1984.11.17</v>
          </cell>
          <cell r="I98" t="str">
            <v>Ｓｏｎｎｅｔ　ＲＧ</v>
          </cell>
          <cell r="K98">
            <v>3</v>
          </cell>
          <cell r="L98">
            <v>3</v>
          </cell>
          <cell r="M98">
            <v>3</v>
          </cell>
          <cell r="N98">
            <v>4500</v>
          </cell>
          <cell r="O98">
            <v>2000</v>
          </cell>
          <cell r="P98">
            <v>500</v>
          </cell>
          <cell r="Q98">
            <v>2000</v>
          </cell>
          <cell r="T98" t="str">
            <v>231-0862</v>
          </cell>
          <cell r="U98" t="str">
            <v>横浜市中区山手町184</v>
          </cell>
          <cell r="V98" t="str">
            <v>045-622-7838</v>
          </cell>
          <cell r="W98" t="str">
            <v>080-5439-5240</v>
          </cell>
        </row>
        <row r="99">
          <cell r="B99">
            <v>94</v>
          </cell>
          <cell r="C99">
            <v>333</v>
          </cell>
          <cell r="D99" t="str">
            <v>女子３種</v>
          </cell>
          <cell r="E99">
            <v>14070068</v>
          </cell>
          <cell r="F99" t="str">
            <v>佐々木　美紀</v>
          </cell>
          <cell r="G99" t="str">
            <v>ささき　みき</v>
          </cell>
          <cell r="H99" t="str">
            <v>1985.01.10</v>
          </cell>
          <cell r="I99" t="str">
            <v>赤木新体操チーム</v>
          </cell>
          <cell r="K99">
            <v>3</v>
          </cell>
          <cell r="L99">
            <v>3</v>
          </cell>
          <cell r="M99">
            <v>3</v>
          </cell>
          <cell r="N99">
            <v>4500</v>
          </cell>
          <cell r="O99">
            <v>2000</v>
          </cell>
          <cell r="P99">
            <v>500</v>
          </cell>
          <cell r="Q99">
            <v>2000</v>
          </cell>
          <cell r="T99" t="str">
            <v>213-0032</v>
          </cell>
          <cell r="U99" t="str">
            <v>川崎市高津区久地3-16-6-B-727</v>
          </cell>
          <cell r="V99" t="str">
            <v>044-833-5553</v>
          </cell>
          <cell r="W99" t="str">
            <v>080-3416-1933</v>
          </cell>
        </row>
        <row r="100">
          <cell r="B100">
            <v>95</v>
          </cell>
          <cell r="C100">
            <v>335</v>
          </cell>
          <cell r="D100" t="str">
            <v>女子３種</v>
          </cell>
          <cell r="E100">
            <v>14080087</v>
          </cell>
          <cell r="F100" t="str">
            <v>堤　祐子</v>
          </cell>
          <cell r="G100" t="str">
            <v>つつみ　ゆうこ</v>
          </cell>
          <cell r="H100" t="str">
            <v>1975.02.04</v>
          </cell>
          <cell r="I100" t="str">
            <v>Twinkle Star　ＲＧ</v>
          </cell>
          <cell r="L100">
            <v>3</v>
          </cell>
          <cell r="M100">
            <v>3</v>
          </cell>
          <cell r="N100">
            <v>4500</v>
          </cell>
          <cell r="O100">
            <v>2000</v>
          </cell>
          <cell r="P100">
            <v>500</v>
          </cell>
          <cell r="Q100">
            <v>2000</v>
          </cell>
          <cell r="T100" t="str">
            <v>105-0034</v>
          </cell>
          <cell r="U100" t="str">
            <v>東京都港区芝浦1-9-4-502</v>
          </cell>
          <cell r="W100" t="str">
            <v>090-2201-8494</v>
          </cell>
        </row>
        <row r="101">
          <cell r="B101">
            <v>96</v>
          </cell>
          <cell r="C101">
            <v>336</v>
          </cell>
          <cell r="D101" t="str">
            <v>女子３種</v>
          </cell>
          <cell r="E101">
            <v>14080088</v>
          </cell>
          <cell r="F101" t="str">
            <v>小澤　安澄</v>
          </cell>
          <cell r="G101" t="str">
            <v>おざわ　あずみ</v>
          </cell>
          <cell r="H101" t="str">
            <v>1976.09.06</v>
          </cell>
          <cell r="I101" t="str">
            <v>LUCE　RG</v>
          </cell>
          <cell r="L101">
            <v>3</v>
          </cell>
          <cell r="M101">
            <v>3</v>
          </cell>
          <cell r="N101">
            <v>4500</v>
          </cell>
          <cell r="O101">
            <v>2000</v>
          </cell>
          <cell r="P101">
            <v>500</v>
          </cell>
          <cell r="Q101">
            <v>2000</v>
          </cell>
          <cell r="T101" t="str">
            <v>259-0145</v>
          </cell>
          <cell r="U101" t="str">
            <v>足柄上郡中井町田中1101 ２Ｆ</v>
          </cell>
          <cell r="V101" t="str">
            <v>0465-81-2066</v>
          </cell>
          <cell r="W101" t="str">
            <v>090-6520-4132</v>
          </cell>
        </row>
        <row r="102">
          <cell r="B102">
            <v>97</v>
          </cell>
          <cell r="C102">
            <v>337</v>
          </cell>
          <cell r="D102" t="str">
            <v>女子３種</v>
          </cell>
          <cell r="E102">
            <v>14080089</v>
          </cell>
          <cell r="F102" t="str">
            <v>小宮　有加</v>
          </cell>
          <cell r="G102" t="str">
            <v>こみや　ゆか</v>
          </cell>
          <cell r="H102" t="str">
            <v>1976.12.02</v>
          </cell>
          <cell r="I102" t="str">
            <v>平塚新体操クラブ</v>
          </cell>
          <cell r="L102">
            <v>3</v>
          </cell>
          <cell r="M102">
            <v>3</v>
          </cell>
          <cell r="N102">
            <v>4500</v>
          </cell>
          <cell r="O102">
            <v>2000</v>
          </cell>
          <cell r="P102">
            <v>500</v>
          </cell>
          <cell r="Q102">
            <v>2000</v>
          </cell>
          <cell r="T102" t="str">
            <v>259-1144</v>
          </cell>
          <cell r="U102" t="str">
            <v>伊勢原市池端413-3</v>
          </cell>
          <cell r="V102" t="str">
            <v>0463-93-2385</v>
          </cell>
          <cell r="W102" t="str">
            <v>090-1501-8051</v>
          </cell>
        </row>
        <row r="103">
          <cell r="B103">
            <v>98</v>
          </cell>
          <cell r="C103">
            <v>338</v>
          </cell>
          <cell r="D103" t="str">
            <v>女子３種</v>
          </cell>
          <cell r="E103">
            <v>14080090</v>
          </cell>
          <cell r="F103" t="str">
            <v>木村　幸恵</v>
          </cell>
          <cell r="G103" t="str">
            <v>きむら　さちえ</v>
          </cell>
          <cell r="H103" t="str">
            <v>1980.09.22</v>
          </cell>
          <cell r="I103" t="str">
            <v>Ｔｉａｒａ　ＲＧ</v>
          </cell>
          <cell r="L103">
            <v>3</v>
          </cell>
          <cell r="M103">
            <v>3</v>
          </cell>
          <cell r="N103">
            <v>4500</v>
          </cell>
          <cell r="O103">
            <v>2000</v>
          </cell>
          <cell r="P103">
            <v>500</v>
          </cell>
          <cell r="Q103">
            <v>2000</v>
          </cell>
          <cell r="T103" t="str">
            <v>242-0012</v>
          </cell>
          <cell r="U103" t="str">
            <v>大和氏深見東3-4-9-201</v>
          </cell>
          <cell r="V103" t="str">
            <v>046-260-1491</v>
          </cell>
        </row>
        <row r="104">
          <cell r="B104">
            <v>99</v>
          </cell>
          <cell r="C104">
            <v>339</v>
          </cell>
          <cell r="D104" t="str">
            <v>女子３種</v>
          </cell>
          <cell r="E104">
            <v>14080091</v>
          </cell>
          <cell r="F104" t="str">
            <v>鈴川　加世</v>
          </cell>
          <cell r="G104" t="str">
            <v>すずかわ　かよ</v>
          </cell>
          <cell r="H104" t="str">
            <v>1982.12.08</v>
          </cell>
          <cell r="I104" t="str">
            <v>ジュネス　ＲＧ</v>
          </cell>
          <cell r="L104">
            <v>3</v>
          </cell>
          <cell r="M104">
            <v>3</v>
          </cell>
          <cell r="N104">
            <v>4500</v>
          </cell>
          <cell r="O104">
            <v>2000</v>
          </cell>
          <cell r="P104">
            <v>500</v>
          </cell>
          <cell r="Q104">
            <v>2000</v>
          </cell>
          <cell r="T104" t="str">
            <v>230-0018</v>
          </cell>
          <cell r="U104" t="str">
            <v>横浜市鶴見区東寺尾台20-20</v>
          </cell>
          <cell r="V104" t="str">
            <v>045-571-5320</v>
          </cell>
          <cell r="W104" t="str">
            <v>080-3176-9633</v>
          </cell>
        </row>
        <row r="105">
          <cell r="B105">
            <v>100</v>
          </cell>
          <cell r="C105">
            <v>340</v>
          </cell>
          <cell r="D105" t="str">
            <v>女子３種</v>
          </cell>
          <cell r="E105">
            <v>14080092</v>
          </cell>
          <cell r="F105" t="str">
            <v>橋本　真優</v>
          </cell>
          <cell r="G105" t="str">
            <v>はしもと　まゆ</v>
          </cell>
          <cell r="H105" t="str">
            <v>1985.01.01</v>
          </cell>
          <cell r="I105" t="str">
            <v>湘南白百合高校</v>
          </cell>
          <cell r="L105">
            <v>3</v>
          </cell>
          <cell r="M105">
            <v>3</v>
          </cell>
          <cell r="N105">
            <v>4500</v>
          </cell>
          <cell r="O105">
            <v>2000</v>
          </cell>
          <cell r="P105">
            <v>500</v>
          </cell>
          <cell r="Q105">
            <v>2000</v>
          </cell>
          <cell r="T105" t="str">
            <v>247-0066</v>
          </cell>
          <cell r="U105" t="str">
            <v>鎌倉市山崎868</v>
          </cell>
          <cell r="V105" t="str">
            <v>0467-45-0682</v>
          </cell>
          <cell r="W105" t="str">
            <v>090-6155-6414</v>
          </cell>
        </row>
        <row r="106">
          <cell r="B106">
            <v>101</v>
          </cell>
          <cell r="C106">
            <v>343</v>
          </cell>
          <cell r="D106" t="str">
            <v>女子３種</v>
          </cell>
          <cell r="E106">
            <v>14080095</v>
          </cell>
          <cell r="F106" t="str">
            <v>村上　幸紀</v>
          </cell>
          <cell r="G106" t="str">
            <v>むらかみ　さき</v>
          </cell>
          <cell r="H106" t="str">
            <v>1987.12.16</v>
          </cell>
          <cell r="I106" t="str">
            <v>Ｔｉａｒａ　ＲＧ</v>
          </cell>
          <cell r="L106">
            <v>3</v>
          </cell>
          <cell r="M106">
            <v>3</v>
          </cell>
          <cell r="N106">
            <v>4500</v>
          </cell>
          <cell r="O106">
            <v>2000</v>
          </cell>
          <cell r="P106">
            <v>500</v>
          </cell>
          <cell r="Q106">
            <v>2000</v>
          </cell>
          <cell r="T106" t="str">
            <v>228-0811</v>
          </cell>
          <cell r="U106" t="str">
            <v>相模原市東林間3-18-1-102</v>
          </cell>
          <cell r="V106" t="str">
            <v>042-701-9351</v>
          </cell>
          <cell r="W106" t="str">
            <v>090-4133-7955</v>
          </cell>
        </row>
        <row r="107">
          <cell r="B107">
            <v>102</v>
          </cell>
          <cell r="C107">
            <v>344</v>
          </cell>
          <cell r="D107" t="str">
            <v>女子３種</v>
          </cell>
          <cell r="E107">
            <v>14080096</v>
          </cell>
          <cell r="F107" t="str">
            <v>中村　有里</v>
          </cell>
          <cell r="G107" t="str">
            <v>なかむら　ゆり</v>
          </cell>
          <cell r="H107" t="str">
            <v>1988.05.09</v>
          </cell>
          <cell r="I107" t="str">
            <v>森村学園高等部</v>
          </cell>
          <cell r="L107">
            <v>3</v>
          </cell>
          <cell r="M107">
            <v>3</v>
          </cell>
          <cell r="N107">
            <v>4500</v>
          </cell>
          <cell r="O107">
            <v>2000</v>
          </cell>
          <cell r="P107">
            <v>500</v>
          </cell>
          <cell r="Q107">
            <v>2000</v>
          </cell>
          <cell r="T107" t="str">
            <v>194-0041</v>
          </cell>
          <cell r="U107" t="str">
            <v>町田市玉川学園1-9-19</v>
          </cell>
          <cell r="V107" t="str">
            <v>042-720-6796</v>
          </cell>
          <cell r="W107" t="str">
            <v>090-2457-8508</v>
          </cell>
        </row>
        <row r="108">
          <cell r="B108">
            <v>103</v>
          </cell>
          <cell r="C108">
            <v>345</v>
          </cell>
          <cell r="D108" t="str">
            <v>女子３種</v>
          </cell>
          <cell r="E108">
            <v>14080097</v>
          </cell>
          <cell r="F108" t="str">
            <v>有坂　緑</v>
          </cell>
          <cell r="G108" t="str">
            <v>ありさか　みどり</v>
          </cell>
          <cell r="H108" t="str">
            <v>1988.10.23</v>
          </cell>
          <cell r="I108" t="str">
            <v>森村学園高等部</v>
          </cell>
          <cell r="L108">
            <v>3</v>
          </cell>
          <cell r="M108">
            <v>3</v>
          </cell>
          <cell r="N108">
            <v>4500</v>
          </cell>
          <cell r="O108">
            <v>2000</v>
          </cell>
          <cell r="P108">
            <v>500</v>
          </cell>
          <cell r="Q108">
            <v>2000</v>
          </cell>
          <cell r="T108" t="str">
            <v>252-0821</v>
          </cell>
          <cell r="U108" t="str">
            <v>藤沢市用田1135-2</v>
          </cell>
          <cell r="V108" t="str">
            <v>080-2019-3831</v>
          </cell>
          <cell r="W108" t="str">
            <v>080-2019-3831</v>
          </cell>
        </row>
        <row r="109">
          <cell r="B109">
            <v>104</v>
          </cell>
          <cell r="C109">
            <v>348</v>
          </cell>
          <cell r="D109" t="str">
            <v>女子３種</v>
          </cell>
          <cell r="E109">
            <v>14080100</v>
          </cell>
          <cell r="F109" t="str">
            <v>堀川　裕美</v>
          </cell>
          <cell r="G109" t="str">
            <v>ほりかわ　ゆみ</v>
          </cell>
          <cell r="H109" t="str">
            <v>1989.08.13</v>
          </cell>
          <cell r="I109" t="str">
            <v>※　神奈川県体操協会</v>
          </cell>
          <cell r="L109">
            <v>3</v>
          </cell>
          <cell r="M109">
            <v>3</v>
          </cell>
          <cell r="N109">
            <v>4500</v>
          </cell>
          <cell r="O109">
            <v>2000</v>
          </cell>
          <cell r="P109">
            <v>500</v>
          </cell>
          <cell r="Q109">
            <v>2000</v>
          </cell>
          <cell r="T109" t="str">
            <v>236-0031</v>
          </cell>
          <cell r="U109" t="str">
            <v>横浜市金沢区六浦3-20-3-107</v>
          </cell>
          <cell r="V109" t="str">
            <v>045-785-3505</v>
          </cell>
        </row>
        <row r="110">
          <cell r="B110">
            <v>105</v>
          </cell>
          <cell r="C110">
            <v>349</v>
          </cell>
          <cell r="D110" t="str">
            <v>女子３種</v>
          </cell>
          <cell r="E110">
            <v>14080101</v>
          </cell>
          <cell r="F110" t="str">
            <v>小林　万莉奈</v>
          </cell>
          <cell r="G110" t="str">
            <v>こばやし　まりな</v>
          </cell>
          <cell r="H110" t="str">
            <v>1989.08.24</v>
          </cell>
          <cell r="I110" t="str">
            <v>森村学園高等部</v>
          </cell>
          <cell r="L110">
            <v>3</v>
          </cell>
          <cell r="M110">
            <v>3</v>
          </cell>
          <cell r="N110">
            <v>4500</v>
          </cell>
          <cell r="O110">
            <v>2000</v>
          </cell>
          <cell r="P110">
            <v>500</v>
          </cell>
          <cell r="Q110">
            <v>2000</v>
          </cell>
          <cell r="T110" t="str">
            <v>213-0011</v>
          </cell>
          <cell r="U110" t="str">
            <v>川崎市高津区久本3-6-3-212</v>
          </cell>
          <cell r="V110" t="str">
            <v>044-873-7222</v>
          </cell>
          <cell r="W110" t="str">
            <v>080-1117-6222</v>
          </cell>
        </row>
        <row r="111">
          <cell r="B111">
            <v>106</v>
          </cell>
          <cell r="C111">
            <v>350</v>
          </cell>
          <cell r="D111" t="str">
            <v>女子３種</v>
          </cell>
          <cell r="E111">
            <v>14080102</v>
          </cell>
          <cell r="F111" t="str">
            <v>衣川　えりか</v>
          </cell>
          <cell r="G111" t="str">
            <v>きぬかわ　えりか</v>
          </cell>
          <cell r="H111" t="str">
            <v>1989.11.08</v>
          </cell>
          <cell r="I111" t="str">
            <v>北鎌倉女子学園高校</v>
          </cell>
          <cell r="L111">
            <v>3</v>
          </cell>
          <cell r="M111">
            <v>3</v>
          </cell>
          <cell r="N111">
            <v>4500</v>
          </cell>
          <cell r="O111">
            <v>2000</v>
          </cell>
          <cell r="P111">
            <v>500</v>
          </cell>
          <cell r="Q111">
            <v>2000</v>
          </cell>
          <cell r="T111" t="str">
            <v>244-0002</v>
          </cell>
          <cell r="U111" t="str">
            <v>横浜市戸塚区矢部町7</v>
          </cell>
          <cell r="V111" t="str">
            <v>045-861-4976</v>
          </cell>
          <cell r="W111" t="str">
            <v>090-5574-3562</v>
          </cell>
        </row>
        <row r="112">
          <cell r="B112">
            <v>107</v>
          </cell>
          <cell r="C112">
            <v>352</v>
          </cell>
          <cell r="D112" t="str">
            <v>女子３種</v>
          </cell>
          <cell r="E112">
            <v>14080104</v>
          </cell>
          <cell r="F112" t="str">
            <v>仲丸　真理子</v>
          </cell>
          <cell r="G112" t="str">
            <v>なかまる　まりこ</v>
          </cell>
          <cell r="H112" t="str">
            <v>1990.01.11</v>
          </cell>
          <cell r="I112" t="str">
            <v>ＶｉｃｔｏｒｙＲＧ</v>
          </cell>
          <cell r="L112">
            <v>3</v>
          </cell>
          <cell r="M112">
            <v>3</v>
          </cell>
          <cell r="N112">
            <v>4500</v>
          </cell>
          <cell r="O112">
            <v>2000</v>
          </cell>
          <cell r="P112">
            <v>500</v>
          </cell>
          <cell r="Q112">
            <v>2000</v>
          </cell>
          <cell r="T112" t="str">
            <v>232-0072</v>
          </cell>
          <cell r="U112" t="str">
            <v>横浜市南区永田東2-38-18-504</v>
          </cell>
          <cell r="V112" t="str">
            <v>045-711-1518</v>
          </cell>
          <cell r="W112" t="str">
            <v>090-8037-1748</v>
          </cell>
        </row>
        <row r="113">
          <cell r="B113">
            <v>108</v>
          </cell>
          <cell r="C113">
            <v>353</v>
          </cell>
          <cell r="D113" t="str">
            <v>女子３種</v>
          </cell>
          <cell r="E113">
            <v>14080105</v>
          </cell>
          <cell r="F113" t="str">
            <v>安岡　桜子</v>
          </cell>
          <cell r="G113" t="str">
            <v>やすおか　さくらこ</v>
          </cell>
          <cell r="H113" t="str">
            <v>1990.03.19</v>
          </cell>
          <cell r="I113" t="str">
            <v>※　神奈川県体操協会</v>
          </cell>
          <cell r="L113">
            <v>3</v>
          </cell>
          <cell r="M113">
            <v>3</v>
          </cell>
          <cell r="N113">
            <v>4500</v>
          </cell>
          <cell r="O113">
            <v>2000</v>
          </cell>
          <cell r="P113">
            <v>500</v>
          </cell>
          <cell r="Q113">
            <v>2000</v>
          </cell>
          <cell r="T113" t="str">
            <v>206-0032</v>
          </cell>
          <cell r="U113" t="str">
            <v>東京都多摩市南野2-31-10-111</v>
          </cell>
          <cell r="W113" t="str">
            <v>080-1173-0319</v>
          </cell>
        </row>
        <row r="114">
          <cell r="B114">
            <v>109</v>
          </cell>
          <cell r="C114">
            <v>354</v>
          </cell>
          <cell r="D114" t="str">
            <v>女子３種</v>
          </cell>
          <cell r="E114">
            <v>14080106</v>
          </cell>
          <cell r="F114" t="str">
            <v>吉田　七海</v>
          </cell>
          <cell r="G114" t="str">
            <v>よしだ　ななみ</v>
          </cell>
          <cell r="H114" t="str">
            <v>1990.10.31</v>
          </cell>
          <cell r="I114" t="str">
            <v>いずみ野新体操ｸﾗﾌﾞ</v>
          </cell>
          <cell r="L114">
            <v>3</v>
          </cell>
          <cell r="M114">
            <v>3</v>
          </cell>
          <cell r="N114">
            <v>4500</v>
          </cell>
          <cell r="O114">
            <v>2000</v>
          </cell>
          <cell r="P114">
            <v>500</v>
          </cell>
          <cell r="Q114">
            <v>2000</v>
          </cell>
          <cell r="T114" t="str">
            <v>245-0004</v>
          </cell>
          <cell r="U114" t="str">
            <v>横浜市泉区領家2-10-38</v>
          </cell>
          <cell r="V114" t="str">
            <v>045-812-5463</v>
          </cell>
        </row>
        <row r="115">
          <cell r="B115">
            <v>110</v>
          </cell>
          <cell r="C115">
            <v>355</v>
          </cell>
          <cell r="D115" t="str">
            <v>女子３種</v>
          </cell>
          <cell r="E115">
            <v>14080107</v>
          </cell>
          <cell r="F115" t="str">
            <v>渡邊　栞絵里</v>
          </cell>
          <cell r="G115" t="str">
            <v>わたなべ　しえり</v>
          </cell>
          <cell r="H115" t="str">
            <v>1991.03.14</v>
          </cell>
          <cell r="I115" t="str">
            <v>いずみ野新体操ｸﾗﾌﾞ</v>
          </cell>
          <cell r="L115">
            <v>3</v>
          </cell>
          <cell r="M115">
            <v>3</v>
          </cell>
          <cell r="N115">
            <v>4500</v>
          </cell>
          <cell r="O115">
            <v>2000</v>
          </cell>
          <cell r="P115">
            <v>500</v>
          </cell>
          <cell r="Q115">
            <v>2000</v>
          </cell>
          <cell r="T115" t="str">
            <v>245-0016</v>
          </cell>
          <cell r="U115" t="str">
            <v>横浜市泉区和泉町3884-19</v>
          </cell>
          <cell r="V115" t="str">
            <v>045-801-2601</v>
          </cell>
          <cell r="W115" t="str">
            <v>090-5215-7821</v>
          </cell>
        </row>
        <row r="116">
          <cell r="B116">
            <v>111</v>
          </cell>
          <cell r="C116">
            <v>358</v>
          </cell>
          <cell r="D116" t="str">
            <v>女子３種</v>
          </cell>
          <cell r="E116">
            <v>14080110</v>
          </cell>
          <cell r="F116" t="str">
            <v>井上　藍理</v>
          </cell>
          <cell r="G116" t="str">
            <v>いのうえ　あいり</v>
          </cell>
          <cell r="H116" t="str">
            <v>1991.10.07</v>
          </cell>
          <cell r="I116" t="str">
            <v>Shaleur　ＲＧ</v>
          </cell>
          <cell r="L116">
            <v>3</v>
          </cell>
          <cell r="M116">
            <v>3</v>
          </cell>
          <cell r="N116">
            <v>4500</v>
          </cell>
          <cell r="O116">
            <v>2000</v>
          </cell>
          <cell r="P116">
            <v>500</v>
          </cell>
          <cell r="Q116">
            <v>2000</v>
          </cell>
          <cell r="T116" t="str">
            <v>228-0827</v>
          </cell>
          <cell r="U116" t="str">
            <v>相模原市磯部4779</v>
          </cell>
          <cell r="V116" t="str">
            <v>046-293-1161</v>
          </cell>
          <cell r="W116" t="str">
            <v>080-6656-3383</v>
          </cell>
        </row>
        <row r="117">
          <cell r="B117">
            <v>112</v>
          </cell>
          <cell r="C117">
            <v>362</v>
          </cell>
          <cell r="D117" t="str">
            <v>女子３種</v>
          </cell>
          <cell r="E117">
            <v>43030038</v>
          </cell>
          <cell r="F117" t="str">
            <v>高橋　利枝</v>
          </cell>
          <cell r="G117" t="str">
            <v>たかはし　りえ</v>
          </cell>
          <cell r="H117" t="str">
            <v>1984.04.04</v>
          </cell>
          <cell r="I117" t="str">
            <v>※　神奈川県体操協会</v>
          </cell>
          <cell r="L117" t="str">
            <v>熊</v>
          </cell>
          <cell r="M117">
            <v>3</v>
          </cell>
          <cell r="N117">
            <v>5500</v>
          </cell>
          <cell r="O117">
            <v>2000</v>
          </cell>
          <cell r="P117">
            <v>500</v>
          </cell>
          <cell r="Q117">
            <v>2000</v>
          </cell>
          <cell r="S117">
            <v>1000</v>
          </cell>
          <cell r="T117" t="str">
            <v>233-0007</v>
          </cell>
          <cell r="U117" t="str">
            <v>横浜市港南区大久保2-3029-203</v>
          </cell>
          <cell r="W117" t="str">
            <v>090-7986-3838</v>
          </cell>
          <cell r="X117" t="str">
            <v>バディスポーツクラブ</v>
          </cell>
          <cell r="Y117" t="str">
            <v>045-731-7817</v>
          </cell>
        </row>
        <row r="118">
          <cell r="B118">
            <v>113</v>
          </cell>
          <cell r="C118">
            <v>363</v>
          </cell>
          <cell r="D118" t="str">
            <v>女子３種</v>
          </cell>
          <cell r="E118">
            <v>13040124</v>
          </cell>
          <cell r="F118" t="str">
            <v>大森　梨絵</v>
          </cell>
          <cell r="G118" t="str">
            <v>おおもり　りえ</v>
          </cell>
          <cell r="H118" t="str">
            <v>1984.09.03</v>
          </cell>
          <cell r="I118" t="str">
            <v>平塚新体操クラブ</v>
          </cell>
          <cell r="L118" t="str">
            <v>東</v>
          </cell>
          <cell r="M118">
            <v>3</v>
          </cell>
          <cell r="N118">
            <v>4500</v>
          </cell>
          <cell r="O118">
            <v>2000</v>
          </cell>
          <cell r="P118">
            <v>500</v>
          </cell>
          <cell r="Q118">
            <v>2000</v>
          </cell>
          <cell r="T118" t="str">
            <v>249-0001</v>
          </cell>
          <cell r="U118" t="str">
            <v>逗子市久木8-20-16</v>
          </cell>
          <cell r="V118" t="str">
            <v>046-872-1646</v>
          </cell>
          <cell r="W118" t="str">
            <v>090-8009-7118</v>
          </cell>
        </row>
        <row r="119">
          <cell r="B119">
            <v>114</v>
          </cell>
          <cell r="C119">
            <v>364</v>
          </cell>
          <cell r="D119" t="str">
            <v>女子３種</v>
          </cell>
          <cell r="F119" t="str">
            <v>佐藤　かず子</v>
          </cell>
          <cell r="G119" t="str">
            <v>さとう　かずこ</v>
          </cell>
          <cell r="H119" t="str">
            <v>1972.07.18</v>
          </cell>
          <cell r="I119" t="str">
            <v>ＬＵＣＥ　ＲＧ</v>
          </cell>
          <cell r="M119">
            <v>3</v>
          </cell>
          <cell r="N119">
            <v>5000</v>
          </cell>
          <cell r="O119">
            <v>2000</v>
          </cell>
          <cell r="P119">
            <v>500</v>
          </cell>
          <cell r="Q119">
            <v>1500</v>
          </cell>
          <cell r="S119">
            <v>1000</v>
          </cell>
          <cell r="T119" t="str">
            <v>183-0011</v>
          </cell>
          <cell r="U119" t="str">
            <v>東京都府中市白糸台1-26-1-103</v>
          </cell>
          <cell r="W119" t="str">
            <v>090-8305-6777</v>
          </cell>
        </row>
        <row r="120">
          <cell r="B120">
            <v>115</v>
          </cell>
          <cell r="C120">
            <v>365</v>
          </cell>
          <cell r="D120" t="str">
            <v>女子３種</v>
          </cell>
          <cell r="F120" t="str">
            <v>阿南　優美</v>
          </cell>
          <cell r="G120" t="str">
            <v>あなみ　ゆみ</v>
          </cell>
          <cell r="H120" t="str">
            <v>1978.06.07</v>
          </cell>
          <cell r="I120" t="str">
            <v>ゆあＲＧ</v>
          </cell>
          <cell r="M120">
            <v>3</v>
          </cell>
          <cell r="N120">
            <v>5000</v>
          </cell>
          <cell r="O120">
            <v>2000</v>
          </cell>
          <cell r="P120">
            <v>500</v>
          </cell>
          <cell r="Q120">
            <v>1500</v>
          </cell>
          <cell r="S120">
            <v>1000</v>
          </cell>
          <cell r="T120" t="str">
            <v>275-0001</v>
          </cell>
          <cell r="U120" t="str">
            <v>千葉県習志野市東習志野6-13-8</v>
          </cell>
          <cell r="V120" t="str">
            <v>047-471-9262</v>
          </cell>
          <cell r="W120" t="str">
            <v>080-1157-3963</v>
          </cell>
        </row>
        <row r="121">
          <cell r="B121">
            <v>116</v>
          </cell>
          <cell r="C121">
            <v>366</v>
          </cell>
          <cell r="D121" t="str">
            <v>女子３種</v>
          </cell>
          <cell r="F121" t="str">
            <v>衣斐　千紘</v>
          </cell>
          <cell r="G121" t="str">
            <v>いび　ちひろ</v>
          </cell>
          <cell r="H121" t="str">
            <v>1982.03.06</v>
          </cell>
          <cell r="I121" t="str">
            <v>すすき野新体操クラブ</v>
          </cell>
          <cell r="M121">
            <v>3</v>
          </cell>
          <cell r="N121">
            <v>4000</v>
          </cell>
          <cell r="O121">
            <v>2000</v>
          </cell>
          <cell r="P121">
            <v>500</v>
          </cell>
          <cell r="Q121">
            <v>1500</v>
          </cell>
          <cell r="T121" t="str">
            <v>335-0022</v>
          </cell>
          <cell r="U121" t="str">
            <v>埼玉県戸田市上戸田4-6-2-202</v>
          </cell>
          <cell r="W121" t="str">
            <v>090-3341-8631</v>
          </cell>
        </row>
        <row r="122">
          <cell r="B122">
            <v>117</v>
          </cell>
          <cell r="C122">
            <v>367</v>
          </cell>
          <cell r="D122" t="str">
            <v>女子３種</v>
          </cell>
          <cell r="F122" t="str">
            <v>門田　綾子</v>
          </cell>
          <cell r="G122" t="str">
            <v>かどた　あやこ</v>
          </cell>
          <cell r="H122" t="str">
            <v>1983.06.28</v>
          </cell>
          <cell r="I122" t="str">
            <v>白土新体操クラブ</v>
          </cell>
          <cell r="M122">
            <v>3</v>
          </cell>
          <cell r="N122">
            <v>5000</v>
          </cell>
          <cell r="O122">
            <v>2000</v>
          </cell>
          <cell r="P122">
            <v>500</v>
          </cell>
          <cell r="Q122">
            <v>1500</v>
          </cell>
          <cell r="S122">
            <v>1000</v>
          </cell>
          <cell r="T122" t="str">
            <v>216-0035</v>
          </cell>
          <cell r="U122" t="str">
            <v>川崎市宮前区馬絹997-1-103</v>
          </cell>
          <cell r="W122" t="str">
            <v>090-4980-0830</v>
          </cell>
        </row>
        <row r="123">
          <cell r="B123">
            <v>118</v>
          </cell>
          <cell r="C123">
            <v>368</v>
          </cell>
          <cell r="D123" t="str">
            <v>女子３種</v>
          </cell>
          <cell r="F123" t="str">
            <v>森　真梨子</v>
          </cell>
          <cell r="G123" t="str">
            <v>もり　まりこ</v>
          </cell>
          <cell r="H123" t="str">
            <v>1984.09.27</v>
          </cell>
          <cell r="I123" t="str">
            <v>相模原みどりＳＣ</v>
          </cell>
          <cell r="M123">
            <v>3</v>
          </cell>
          <cell r="N123">
            <v>5000</v>
          </cell>
          <cell r="O123">
            <v>2000</v>
          </cell>
          <cell r="P123">
            <v>500</v>
          </cell>
          <cell r="Q123">
            <v>1500</v>
          </cell>
          <cell r="S123">
            <v>1000</v>
          </cell>
          <cell r="T123" t="str">
            <v>229-1104</v>
          </cell>
          <cell r="U123" t="str">
            <v>相模原市東橋本4-5-6-103</v>
          </cell>
          <cell r="W123" t="str">
            <v>080-6564-6832</v>
          </cell>
        </row>
        <row r="124">
          <cell r="B124">
            <v>119</v>
          </cell>
          <cell r="C124">
            <v>369</v>
          </cell>
          <cell r="D124" t="str">
            <v>女子３種</v>
          </cell>
          <cell r="F124" t="str">
            <v>福沢　由佳</v>
          </cell>
          <cell r="G124" t="str">
            <v>ふくざわ　ゆか</v>
          </cell>
          <cell r="H124" t="str">
            <v>1986.11.11</v>
          </cell>
          <cell r="I124" t="str">
            <v>東台新体操クラブ</v>
          </cell>
          <cell r="M124">
            <v>3</v>
          </cell>
          <cell r="N124">
            <v>4000</v>
          </cell>
          <cell r="O124">
            <v>2000</v>
          </cell>
          <cell r="P124">
            <v>500</v>
          </cell>
          <cell r="Q124">
            <v>1500</v>
          </cell>
          <cell r="T124" t="str">
            <v>181-0003</v>
          </cell>
          <cell r="U124" t="str">
            <v>東京都三鷹市北野1-7-3-202</v>
          </cell>
          <cell r="W124" t="str">
            <v>090-1318-8341</v>
          </cell>
        </row>
        <row r="125">
          <cell r="B125">
            <v>120</v>
          </cell>
          <cell r="C125">
            <v>370</v>
          </cell>
          <cell r="D125" t="str">
            <v>女子３種</v>
          </cell>
          <cell r="F125" t="str">
            <v>青木　成美</v>
          </cell>
          <cell r="G125" t="str">
            <v>あおき　なるみ</v>
          </cell>
          <cell r="H125" t="str">
            <v>1989.02.23</v>
          </cell>
          <cell r="I125" t="str">
            <v>大道ＲＧ</v>
          </cell>
          <cell r="M125">
            <v>3</v>
          </cell>
          <cell r="N125">
            <v>5000</v>
          </cell>
          <cell r="O125">
            <v>2000</v>
          </cell>
          <cell r="P125">
            <v>500</v>
          </cell>
          <cell r="Q125">
            <v>1500</v>
          </cell>
          <cell r="S125">
            <v>1000</v>
          </cell>
          <cell r="T125" t="str">
            <v>236-0035</v>
          </cell>
          <cell r="U125" t="str">
            <v>横浜市金沢区大道2-6-15</v>
          </cell>
          <cell r="V125" t="str">
            <v>045-782-0338</v>
          </cell>
          <cell r="W125" t="str">
            <v>090-4073-7963</v>
          </cell>
        </row>
        <row r="126">
          <cell r="B126">
            <v>121</v>
          </cell>
          <cell r="C126">
            <v>371</v>
          </cell>
          <cell r="D126" t="str">
            <v>女子３種</v>
          </cell>
          <cell r="F126" t="str">
            <v>都丸　美千子</v>
          </cell>
          <cell r="G126" t="str">
            <v>とまる　みちこ</v>
          </cell>
          <cell r="H126" t="str">
            <v>1989.06.14</v>
          </cell>
          <cell r="I126" t="str">
            <v>相模原みどりＳＣ</v>
          </cell>
          <cell r="M126">
            <v>3</v>
          </cell>
          <cell r="N126">
            <v>5000</v>
          </cell>
          <cell r="O126">
            <v>2000</v>
          </cell>
          <cell r="P126">
            <v>500</v>
          </cell>
          <cell r="Q126">
            <v>1500</v>
          </cell>
          <cell r="S126">
            <v>1000</v>
          </cell>
          <cell r="T126" t="str">
            <v>228-0818</v>
          </cell>
          <cell r="U126" t="str">
            <v>相模原市上鶴間本町1-15-4</v>
          </cell>
          <cell r="V126" t="str">
            <v>042-743-1783</v>
          </cell>
          <cell r="W126" t="str">
            <v>080-6584-1300</v>
          </cell>
        </row>
        <row r="127">
          <cell r="B127">
            <v>122</v>
          </cell>
          <cell r="C127">
            <v>372</v>
          </cell>
          <cell r="D127" t="str">
            <v>女子３種</v>
          </cell>
          <cell r="F127" t="str">
            <v>小泉　明香</v>
          </cell>
          <cell r="G127" t="str">
            <v>こいずみ　あきか</v>
          </cell>
          <cell r="H127" t="str">
            <v>1989.12.28</v>
          </cell>
          <cell r="I127" t="str">
            <v>赤木新体操チーム</v>
          </cell>
          <cell r="M127">
            <v>3</v>
          </cell>
          <cell r="N127">
            <v>4000</v>
          </cell>
          <cell r="O127">
            <v>2000</v>
          </cell>
          <cell r="P127">
            <v>500</v>
          </cell>
          <cell r="Q127">
            <v>1500</v>
          </cell>
          <cell r="T127" t="str">
            <v>220-0053</v>
          </cell>
          <cell r="U127" t="str">
            <v>横浜市西区藤棚町2-178</v>
          </cell>
          <cell r="V127" t="str">
            <v>045-241-8224</v>
          </cell>
        </row>
        <row r="128">
          <cell r="B128">
            <v>123</v>
          </cell>
          <cell r="C128">
            <v>373</v>
          </cell>
          <cell r="D128" t="str">
            <v>女子３種</v>
          </cell>
          <cell r="F128" t="str">
            <v>土屋　奈津子</v>
          </cell>
          <cell r="G128" t="str">
            <v>つちや　なつこ</v>
          </cell>
          <cell r="H128" t="str">
            <v>1990.07.03</v>
          </cell>
          <cell r="I128" t="str">
            <v>森村学園</v>
          </cell>
          <cell r="M128">
            <v>3</v>
          </cell>
          <cell r="N128">
            <v>4000</v>
          </cell>
          <cell r="O128">
            <v>2000</v>
          </cell>
          <cell r="P128">
            <v>500</v>
          </cell>
          <cell r="Q128">
            <v>1500</v>
          </cell>
          <cell r="T128" t="str">
            <v>211-0025</v>
          </cell>
          <cell r="U128" t="str">
            <v>川崎市中原区木月3-14-5</v>
          </cell>
          <cell r="V128" t="str">
            <v>044-411-5432</v>
          </cell>
          <cell r="W128" t="str">
            <v>090-6931-0884</v>
          </cell>
        </row>
        <row r="129">
          <cell r="B129">
            <v>124</v>
          </cell>
          <cell r="C129">
            <v>374</v>
          </cell>
          <cell r="D129" t="str">
            <v>女子３種</v>
          </cell>
          <cell r="F129" t="str">
            <v>矢野　智美</v>
          </cell>
          <cell r="G129" t="str">
            <v>やの　ともみ</v>
          </cell>
          <cell r="H129" t="str">
            <v>1990.10.15</v>
          </cell>
          <cell r="I129" t="str">
            <v>横浜国際女学院翠陵高校</v>
          </cell>
          <cell r="M129">
            <v>3</v>
          </cell>
          <cell r="N129">
            <v>5000</v>
          </cell>
          <cell r="O129">
            <v>2000</v>
          </cell>
          <cell r="P129">
            <v>500</v>
          </cell>
          <cell r="Q129">
            <v>1500</v>
          </cell>
          <cell r="S129">
            <v>1000</v>
          </cell>
          <cell r="T129" t="str">
            <v>259-1325</v>
          </cell>
          <cell r="U129" t="str">
            <v>秦野市萩が丘11-30</v>
          </cell>
          <cell r="V129" t="str">
            <v>0463-87-9821</v>
          </cell>
          <cell r="W129" t="str">
            <v>090-7705-8660</v>
          </cell>
        </row>
        <row r="130">
          <cell r="B130">
            <v>125</v>
          </cell>
          <cell r="C130">
            <v>375</v>
          </cell>
          <cell r="D130" t="str">
            <v>女子３種</v>
          </cell>
          <cell r="F130" t="str">
            <v>落合　友子</v>
          </cell>
          <cell r="G130" t="str">
            <v>おちあい　ゆうこ</v>
          </cell>
          <cell r="H130" t="str">
            <v>1990.11.03</v>
          </cell>
          <cell r="I130" t="str">
            <v>森村学園</v>
          </cell>
          <cell r="M130">
            <v>3</v>
          </cell>
          <cell r="N130">
            <v>5000</v>
          </cell>
          <cell r="O130">
            <v>2000</v>
          </cell>
          <cell r="P130">
            <v>500</v>
          </cell>
          <cell r="Q130">
            <v>1500</v>
          </cell>
          <cell r="S130">
            <v>1000</v>
          </cell>
          <cell r="T130" t="str">
            <v>225-0013</v>
          </cell>
          <cell r="U130" t="str">
            <v>横浜市青葉区荏田町297-3-514</v>
          </cell>
          <cell r="V130" t="str">
            <v>045-913-0919</v>
          </cell>
          <cell r="W130" t="str">
            <v>080-3257-2113</v>
          </cell>
        </row>
        <row r="131">
          <cell r="B131">
            <v>126</v>
          </cell>
          <cell r="C131">
            <v>376</v>
          </cell>
          <cell r="D131" t="str">
            <v>女子３種</v>
          </cell>
          <cell r="F131" t="str">
            <v>南部　由布子</v>
          </cell>
          <cell r="G131" t="str">
            <v>なんぶ　ゆうこ</v>
          </cell>
          <cell r="H131" t="str">
            <v>1991.02.09</v>
          </cell>
          <cell r="I131" t="str">
            <v>森村学園</v>
          </cell>
          <cell r="M131">
            <v>3</v>
          </cell>
          <cell r="N131">
            <v>5000</v>
          </cell>
          <cell r="O131">
            <v>2000</v>
          </cell>
          <cell r="P131">
            <v>500</v>
          </cell>
          <cell r="Q131">
            <v>1500</v>
          </cell>
          <cell r="S131">
            <v>1000</v>
          </cell>
          <cell r="T131" t="str">
            <v>152-0035</v>
          </cell>
          <cell r="U131" t="str">
            <v>東京都目黒区自由が丘1-19-18</v>
          </cell>
          <cell r="V131" t="str">
            <v>03-3723-9823</v>
          </cell>
          <cell r="W131" t="str">
            <v>090-3233-0877</v>
          </cell>
        </row>
        <row r="132">
          <cell r="B132">
            <v>127</v>
          </cell>
          <cell r="C132">
            <v>377</v>
          </cell>
          <cell r="D132" t="str">
            <v>女子３種</v>
          </cell>
          <cell r="F132" t="str">
            <v>近藤　裕希</v>
          </cell>
          <cell r="G132" t="str">
            <v>こんどう　ゆき</v>
          </cell>
          <cell r="H132" t="str">
            <v>1992.06.02</v>
          </cell>
          <cell r="I132" t="str">
            <v>湘南白百合学園高校</v>
          </cell>
          <cell r="M132">
            <v>3</v>
          </cell>
          <cell r="N132">
            <v>5000</v>
          </cell>
          <cell r="O132">
            <v>2000</v>
          </cell>
          <cell r="P132">
            <v>500</v>
          </cell>
          <cell r="Q132">
            <v>1500</v>
          </cell>
          <cell r="S132">
            <v>1000</v>
          </cell>
          <cell r="T132" t="str">
            <v>248-0033</v>
          </cell>
          <cell r="U132" t="str">
            <v>鎌倉市腰越1588-63</v>
          </cell>
          <cell r="V132" t="str">
            <v>0467-38-1193</v>
          </cell>
          <cell r="W132" t="str">
            <v>090-6130-9799</v>
          </cell>
        </row>
        <row r="133">
          <cell r="B133">
            <v>128</v>
          </cell>
          <cell r="C133">
            <v>378</v>
          </cell>
          <cell r="D133" t="str">
            <v>女子３種</v>
          </cell>
          <cell r="F133" t="str">
            <v>近藤　のぞみ</v>
          </cell>
          <cell r="G133" t="str">
            <v>こんどう　のぞみ</v>
          </cell>
          <cell r="H133" t="str">
            <v>1992.07.17</v>
          </cell>
          <cell r="I133" t="str">
            <v>Shaleur　ＲＧ</v>
          </cell>
          <cell r="M133">
            <v>3</v>
          </cell>
          <cell r="N133">
            <v>5000</v>
          </cell>
          <cell r="O133">
            <v>2000</v>
          </cell>
          <cell r="P133">
            <v>500</v>
          </cell>
          <cell r="Q133">
            <v>1500</v>
          </cell>
          <cell r="S133">
            <v>1000</v>
          </cell>
          <cell r="T133" t="str">
            <v>228-0814</v>
          </cell>
          <cell r="U133" t="str">
            <v>相模原市南台5-9-21</v>
          </cell>
          <cell r="V133" t="str">
            <v>042-748-5677</v>
          </cell>
        </row>
        <row r="134">
          <cell r="B134">
            <v>129</v>
          </cell>
          <cell r="C134">
            <v>379</v>
          </cell>
          <cell r="D134" t="str">
            <v>女子３種</v>
          </cell>
          <cell r="F134" t="str">
            <v>飯田　萌</v>
          </cell>
          <cell r="G134" t="str">
            <v>はんた　もえ</v>
          </cell>
          <cell r="H134" t="str">
            <v>1992.09.01</v>
          </cell>
          <cell r="I134" t="str">
            <v>湘南白百合学園高校</v>
          </cell>
          <cell r="M134">
            <v>3</v>
          </cell>
          <cell r="N134">
            <v>5000</v>
          </cell>
          <cell r="O134">
            <v>2000</v>
          </cell>
          <cell r="P134">
            <v>500</v>
          </cell>
          <cell r="Q134">
            <v>1500</v>
          </cell>
          <cell r="S134">
            <v>1000</v>
          </cell>
          <cell r="T134" t="str">
            <v>251-0031</v>
          </cell>
          <cell r="U134" t="str">
            <v>藤沢市鵠沼藤が谷2-2-19</v>
          </cell>
          <cell r="V134" t="str">
            <v>0466-24-4373</v>
          </cell>
        </row>
        <row r="135">
          <cell r="B135">
            <v>130</v>
          </cell>
          <cell r="C135">
            <v>380</v>
          </cell>
          <cell r="D135" t="str">
            <v>女子３種</v>
          </cell>
          <cell r="F135" t="str">
            <v>沼田　優花</v>
          </cell>
          <cell r="G135" t="str">
            <v>ぬまた　ゆか</v>
          </cell>
          <cell r="H135" t="str">
            <v>1992.09.14</v>
          </cell>
          <cell r="I135" t="str">
            <v>湘南白百合学園高校</v>
          </cell>
          <cell r="M135">
            <v>3</v>
          </cell>
          <cell r="N135">
            <v>5000</v>
          </cell>
          <cell r="O135">
            <v>2000</v>
          </cell>
          <cell r="P135">
            <v>500</v>
          </cell>
          <cell r="Q135">
            <v>1500</v>
          </cell>
          <cell r="S135">
            <v>1000</v>
          </cell>
          <cell r="T135" t="str">
            <v>235-0045</v>
          </cell>
          <cell r="U135" t="str">
            <v>横浜市磯子区洋光台1-22-28</v>
          </cell>
          <cell r="V135" t="str">
            <v>045-835-0126</v>
          </cell>
          <cell r="W135" t="str">
            <v>090-5753-1010</v>
          </cell>
        </row>
        <row r="136">
          <cell r="B136">
            <v>131</v>
          </cell>
          <cell r="C136">
            <v>381</v>
          </cell>
          <cell r="D136" t="str">
            <v>女子３種</v>
          </cell>
          <cell r="F136" t="str">
            <v>新井　香澄</v>
          </cell>
          <cell r="G136" t="str">
            <v>あらい　かすみ</v>
          </cell>
          <cell r="H136" t="str">
            <v>1992.09.21</v>
          </cell>
          <cell r="I136" t="str">
            <v>湘南白百合学園高校</v>
          </cell>
          <cell r="M136">
            <v>3</v>
          </cell>
          <cell r="N136">
            <v>5000</v>
          </cell>
          <cell r="O136">
            <v>2000</v>
          </cell>
          <cell r="P136">
            <v>500</v>
          </cell>
          <cell r="Q136">
            <v>1500</v>
          </cell>
          <cell r="S136">
            <v>1000</v>
          </cell>
          <cell r="T136" t="str">
            <v>232-0037</v>
          </cell>
          <cell r="U136" t="str">
            <v>横浜市南区八幡町72</v>
          </cell>
          <cell r="V136" t="str">
            <v>045-251-2973</v>
          </cell>
          <cell r="W136" t="str">
            <v>080-3389-2436</v>
          </cell>
        </row>
        <row r="137">
          <cell r="B137">
            <v>132</v>
          </cell>
          <cell r="C137">
            <v>382</v>
          </cell>
          <cell r="D137" t="str">
            <v>女子３種</v>
          </cell>
          <cell r="F137" t="str">
            <v>鈴木　友里恵</v>
          </cell>
          <cell r="G137" t="str">
            <v>すずき　ゆりえ</v>
          </cell>
          <cell r="H137" t="str">
            <v>1992.10.23</v>
          </cell>
          <cell r="I137" t="str">
            <v>湘南白百合学園高校</v>
          </cell>
          <cell r="M137">
            <v>3</v>
          </cell>
          <cell r="N137">
            <v>5000</v>
          </cell>
          <cell r="O137">
            <v>2000</v>
          </cell>
          <cell r="P137">
            <v>500</v>
          </cell>
          <cell r="Q137">
            <v>1500</v>
          </cell>
          <cell r="S137">
            <v>1000</v>
          </cell>
          <cell r="T137" t="str">
            <v>240-0045</v>
          </cell>
          <cell r="U137" t="str">
            <v>横浜市保土ヶ谷区川島町471-2-602</v>
          </cell>
          <cell r="V137" t="str">
            <v>045-371-9937</v>
          </cell>
          <cell r="W137" t="str">
            <v>080-1049-8602</v>
          </cell>
        </row>
        <row r="138">
          <cell r="B138">
            <v>133</v>
          </cell>
          <cell r="C138">
            <v>383</v>
          </cell>
          <cell r="D138" t="str">
            <v>女子３種</v>
          </cell>
          <cell r="F138" t="str">
            <v>木村　萌</v>
          </cell>
          <cell r="G138" t="str">
            <v>きむら　もえ</v>
          </cell>
          <cell r="H138" t="str">
            <v>1993.01.13</v>
          </cell>
          <cell r="I138" t="str">
            <v>湘南白百合学園高校</v>
          </cell>
          <cell r="M138">
            <v>3</v>
          </cell>
          <cell r="N138">
            <v>5000</v>
          </cell>
          <cell r="O138">
            <v>2000</v>
          </cell>
          <cell r="P138">
            <v>500</v>
          </cell>
          <cell r="Q138">
            <v>1500</v>
          </cell>
          <cell r="S138">
            <v>1000</v>
          </cell>
          <cell r="T138" t="str">
            <v>222-0022</v>
          </cell>
          <cell r="U138" t="str">
            <v>横浜市港北区篠原東1-1-18-1</v>
          </cell>
          <cell r="V138" t="str">
            <v>045-434-5323</v>
          </cell>
          <cell r="W138" t="str">
            <v>090-2496-0837</v>
          </cell>
        </row>
        <row r="139">
          <cell r="B139">
            <v>134</v>
          </cell>
          <cell r="C139">
            <v>384</v>
          </cell>
          <cell r="D139" t="str">
            <v>女子３種</v>
          </cell>
          <cell r="F139" t="str">
            <v>井出　早紀</v>
          </cell>
          <cell r="G139" t="str">
            <v>いで　さき</v>
          </cell>
          <cell r="H139" t="str">
            <v>1993.02.11</v>
          </cell>
          <cell r="I139" t="str">
            <v>湘南白百合学園高校</v>
          </cell>
          <cell r="M139">
            <v>3</v>
          </cell>
          <cell r="N139">
            <v>5000</v>
          </cell>
          <cell r="O139">
            <v>2000</v>
          </cell>
          <cell r="P139">
            <v>500</v>
          </cell>
          <cell r="Q139">
            <v>1500</v>
          </cell>
          <cell r="S139">
            <v>1000</v>
          </cell>
          <cell r="T139" t="str">
            <v>251-0033</v>
          </cell>
          <cell r="U139" t="str">
            <v>藤沢市片瀬山3-26-6</v>
          </cell>
          <cell r="V139" t="str">
            <v>0466-23-3248</v>
          </cell>
        </row>
        <row r="140">
          <cell r="B140">
            <v>135</v>
          </cell>
          <cell r="C140">
            <v>401</v>
          </cell>
          <cell r="D140" t="str">
            <v>女子名誉</v>
          </cell>
          <cell r="E140">
            <v>14040247</v>
          </cell>
          <cell r="F140" t="str">
            <v>美馬　美千代</v>
          </cell>
          <cell r="G140" t="str">
            <v>みま　みちよ</v>
          </cell>
          <cell r="H140" t="str">
            <v>1948.08.04</v>
          </cell>
          <cell r="I140" t="str">
            <v>※　神奈川県体操協会</v>
          </cell>
          <cell r="J140">
            <v>4</v>
          </cell>
          <cell r="K140">
            <v>4</v>
          </cell>
          <cell r="L140">
            <v>4</v>
          </cell>
          <cell r="M140">
            <v>4</v>
          </cell>
          <cell r="N140">
            <v>0</v>
          </cell>
          <cell r="T140" t="str">
            <v>224-0001</v>
          </cell>
          <cell r="U140" t="str">
            <v>横浜市都筑区中川1-2-A902</v>
          </cell>
          <cell r="V140" t="str">
            <v>045-913-3198</v>
          </cell>
          <cell r="X140" t="str">
            <v>上智大学</v>
          </cell>
          <cell r="Y140" t="str">
            <v>03-3238-3381</v>
          </cell>
        </row>
        <row r="141">
          <cell r="B141">
            <v>136</v>
          </cell>
          <cell r="C141" t="str">
            <v>M01</v>
          </cell>
          <cell r="D141" t="str">
            <v>男子１種</v>
          </cell>
          <cell r="E141">
            <v>14020039</v>
          </cell>
          <cell r="F141" t="str">
            <v>千葉　末次</v>
          </cell>
          <cell r="G141" t="str">
            <v>ちば　すえじ</v>
          </cell>
          <cell r="H141" t="str">
            <v>1950.05.18</v>
          </cell>
          <cell r="I141" t="str">
            <v>光明学園相模原高校</v>
          </cell>
          <cell r="J141">
            <v>1</v>
          </cell>
          <cell r="K141">
            <v>1</v>
          </cell>
          <cell r="L141">
            <v>1</v>
          </cell>
          <cell r="M141">
            <v>1</v>
          </cell>
          <cell r="N141">
            <v>4500</v>
          </cell>
          <cell r="O141">
            <v>2000</v>
          </cell>
          <cell r="P141">
            <v>500</v>
          </cell>
          <cell r="Q141">
            <v>2000</v>
          </cell>
          <cell r="T141" t="str">
            <v>243-0423</v>
          </cell>
          <cell r="U141" t="str">
            <v>海老名市今里173-1</v>
          </cell>
          <cell r="V141" t="str">
            <v>046-232-9041</v>
          </cell>
          <cell r="W141" t="str">
            <v>090-1994-3144</v>
          </cell>
          <cell r="X141" t="str">
            <v>光明学園相模原高校</v>
          </cell>
          <cell r="Y141" t="str">
            <v>042-778-3333</v>
          </cell>
        </row>
        <row r="142">
          <cell r="B142">
            <v>137</v>
          </cell>
          <cell r="C142" t="str">
            <v>M02</v>
          </cell>
          <cell r="D142" t="str">
            <v>男子１種</v>
          </cell>
          <cell r="E142">
            <v>14020040</v>
          </cell>
          <cell r="F142" t="str">
            <v>関　健寿</v>
          </cell>
          <cell r="G142" t="str">
            <v>せき　けんじ</v>
          </cell>
          <cell r="H142" t="str">
            <v>1966.09.07</v>
          </cell>
          <cell r="I142" t="str">
            <v>大和ジュニア新体操クラブ</v>
          </cell>
          <cell r="J142">
            <v>1</v>
          </cell>
          <cell r="K142">
            <v>1</v>
          </cell>
          <cell r="L142">
            <v>1</v>
          </cell>
          <cell r="M142">
            <v>1</v>
          </cell>
          <cell r="N142">
            <v>5500</v>
          </cell>
          <cell r="O142">
            <v>2000</v>
          </cell>
          <cell r="P142">
            <v>500</v>
          </cell>
          <cell r="Q142">
            <v>2000</v>
          </cell>
          <cell r="R142">
            <v>1000</v>
          </cell>
          <cell r="T142" t="str">
            <v>242-0014</v>
          </cell>
          <cell r="U142" t="str">
            <v>大和市上和田1850-15-202</v>
          </cell>
          <cell r="V142" t="str">
            <v>046-268-6050</v>
          </cell>
          <cell r="W142" t="str">
            <v>090-8450-7819</v>
          </cell>
        </row>
        <row r="143">
          <cell r="B143">
            <v>138</v>
          </cell>
          <cell r="C143" t="str">
            <v>M03</v>
          </cell>
          <cell r="D143" t="str">
            <v>男子１種</v>
          </cell>
          <cell r="E143">
            <v>14020041</v>
          </cell>
          <cell r="F143" t="str">
            <v>貝瀬　仁史</v>
          </cell>
          <cell r="G143" t="str">
            <v>かいせ　ひとし</v>
          </cell>
          <cell r="H143" t="str">
            <v>1970.10.24</v>
          </cell>
          <cell r="I143" t="str">
            <v>光明学園相模原高校</v>
          </cell>
          <cell r="J143">
            <v>1</v>
          </cell>
          <cell r="K143">
            <v>1</v>
          </cell>
          <cell r="L143">
            <v>1</v>
          </cell>
          <cell r="M143">
            <v>1</v>
          </cell>
          <cell r="N143">
            <v>4500</v>
          </cell>
          <cell r="O143">
            <v>2000</v>
          </cell>
          <cell r="P143">
            <v>500</v>
          </cell>
          <cell r="Q143">
            <v>2000</v>
          </cell>
          <cell r="T143" t="str">
            <v>243-0413</v>
          </cell>
          <cell r="U143" t="str">
            <v>海老名市国分寺台2-4-4</v>
          </cell>
          <cell r="V143" t="str">
            <v>046-231-6989</v>
          </cell>
          <cell r="W143" t="str">
            <v>090-3211-4833</v>
          </cell>
          <cell r="X143" t="str">
            <v>光明学園相模原高校</v>
          </cell>
          <cell r="Y143" t="str">
            <v>042-778-3333</v>
          </cell>
        </row>
        <row r="144">
          <cell r="B144">
            <v>139</v>
          </cell>
          <cell r="C144" t="str">
            <v>M07</v>
          </cell>
          <cell r="D144" t="str">
            <v>男子２種</v>
          </cell>
          <cell r="E144">
            <v>14080116</v>
          </cell>
          <cell r="F144" t="str">
            <v>打矢　綾太</v>
          </cell>
          <cell r="G144" t="str">
            <v>うちや　りょうた</v>
          </cell>
          <cell r="H144" t="str">
            <v>1991.08.24</v>
          </cell>
          <cell r="I144" t="str">
            <v>光明学園相模原高校</v>
          </cell>
          <cell r="L144">
            <v>3</v>
          </cell>
          <cell r="M144">
            <v>2</v>
          </cell>
          <cell r="N144">
            <v>4500</v>
          </cell>
          <cell r="O144">
            <v>2000</v>
          </cell>
          <cell r="P144">
            <v>500</v>
          </cell>
          <cell r="Q144">
            <v>2000</v>
          </cell>
          <cell r="T144" t="str">
            <v>475-0862</v>
          </cell>
          <cell r="U144" t="str">
            <v>愛知県半田市住吉町1-46-307</v>
          </cell>
          <cell r="V144" t="str">
            <v>0569-24-9771</v>
          </cell>
        </row>
        <row r="145">
          <cell r="B145">
            <v>140</v>
          </cell>
          <cell r="C145" t="str">
            <v>M08</v>
          </cell>
          <cell r="D145" t="str">
            <v>男子２種</v>
          </cell>
          <cell r="E145">
            <v>14080117</v>
          </cell>
          <cell r="F145" t="str">
            <v>佐々木　智生</v>
          </cell>
          <cell r="G145" t="str">
            <v>ささき　ともお</v>
          </cell>
          <cell r="H145" t="str">
            <v>1992.03.23</v>
          </cell>
          <cell r="I145" t="str">
            <v>光明学園相模原高校</v>
          </cell>
          <cell r="L145">
            <v>3</v>
          </cell>
          <cell r="M145">
            <v>2</v>
          </cell>
          <cell r="N145">
            <v>4500</v>
          </cell>
          <cell r="O145">
            <v>2000</v>
          </cell>
          <cell r="P145">
            <v>500</v>
          </cell>
          <cell r="Q145">
            <v>2000</v>
          </cell>
          <cell r="T145" t="str">
            <v>241-0813</v>
          </cell>
          <cell r="U145" t="str">
            <v>横浜市旭区今宿町2656-13</v>
          </cell>
          <cell r="V145" t="str">
            <v>045-362-0344</v>
          </cell>
        </row>
        <row r="146">
          <cell r="B146">
            <v>141</v>
          </cell>
          <cell r="C146" t="str">
            <v>M09</v>
          </cell>
          <cell r="D146" t="str">
            <v>男子３種</v>
          </cell>
          <cell r="F146" t="str">
            <v>金子　宝世</v>
          </cell>
          <cell r="G146" t="str">
            <v>かねこ　ほうせい</v>
          </cell>
          <cell r="H146" t="str">
            <v>1991.09.18</v>
          </cell>
          <cell r="I146" t="str">
            <v>光明学園相模原高校</v>
          </cell>
          <cell r="M146">
            <v>3</v>
          </cell>
          <cell r="N146">
            <v>4000</v>
          </cell>
          <cell r="O146">
            <v>2000</v>
          </cell>
          <cell r="P146">
            <v>500</v>
          </cell>
          <cell r="Q146">
            <v>1500</v>
          </cell>
          <cell r="T146" t="str">
            <v>229-0001</v>
          </cell>
          <cell r="U146" t="str">
            <v>相模原市上矢部4-7-2</v>
          </cell>
          <cell r="V146" t="str">
            <v>042-759-4559</v>
          </cell>
        </row>
        <row r="147">
          <cell r="B147">
            <v>142</v>
          </cell>
          <cell r="C147" t="str">
            <v>M10</v>
          </cell>
          <cell r="D147" t="str">
            <v>男子３種</v>
          </cell>
          <cell r="F147" t="str">
            <v>高柳　盛隆</v>
          </cell>
          <cell r="G147" t="str">
            <v>たかやなぎ　もりたか</v>
          </cell>
          <cell r="H147" t="str">
            <v>1992.06.29</v>
          </cell>
          <cell r="I147" t="str">
            <v>光明学園相模原高校</v>
          </cell>
          <cell r="M147">
            <v>3</v>
          </cell>
          <cell r="N147">
            <v>4000</v>
          </cell>
          <cell r="O147">
            <v>2000</v>
          </cell>
          <cell r="P147">
            <v>500</v>
          </cell>
          <cell r="Q147">
            <v>1500</v>
          </cell>
          <cell r="T147" t="str">
            <v>243-0003</v>
          </cell>
          <cell r="U147" t="str">
            <v>厚木市寿町1-5-16</v>
          </cell>
          <cell r="V147" t="str">
            <v>046-221-0887</v>
          </cell>
        </row>
        <row r="148">
          <cell r="B148">
            <v>143</v>
          </cell>
          <cell r="C148" t="str">
            <v>M11</v>
          </cell>
          <cell r="D148" t="str">
            <v>男子３種</v>
          </cell>
          <cell r="F148" t="str">
            <v>山本　格</v>
          </cell>
          <cell r="G148" t="str">
            <v>やまもと　いたる</v>
          </cell>
          <cell r="H148" t="str">
            <v>1991.08.07</v>
          </cell>
          <cell r="I148" t="str">
            <v>光明学園相模原高校</v>
          </cell>
          <cell r="M148">
            <v>3</v>
          </cell>
          <cell r="N148">
            <v>4000</v>
          </cell>
          <cell r="O148">
            <v>2000</v>
          </cell>
          <cell r="P148">
            <v>500</v>
          </cell>
          <cell r="Q148">
            <v>1500</v>
          </cell>
          <cell r="T148" t="str">
            <v>242-0006</v>
          </cell>
          <cell r="U148" t="str">
            <v>大和市南林間7-12-3</v>
          </cell>
          <cell r="V148" t="str">
            <v>046-293-8588</v>
          </cell>
        </row>
        <row r="149">
          <cell r="B149">
            <v>144</v>
          </cell>
          <cell r="C149" t="str">
            <v>M12</v>
          </cell>
          <cell r="D149" t="str">
            <v>男子３種</v>
          </cell>
          <cell r="F149" t="str">
            <v>野邊　純平</v>
          </cell>
          <cell r="G149" t="str">
            <v>のべ　じゅんぺい</v>
          </cell>
          <cell r="H149" t="str">
            <v>1993.03.26</v>
          </cell>
          <cell r="I149" t="str">
            <v>光明学園相模原高校</v>
          </cell>
          <cell r="M149">
            <v>3</v>
          </cell>
          <cell r="N149">
            <v>4000</v>
          </cell>
          <cell r="O149">
            <v>2000</v>
          </cell>
          <cell r="P149">
            <v>500</v>
          </cell>
          <cell r="Q149">
            <v>1500</v>
          </cell>
          <cell r="T149" t="str">
            <v>229-0015</v>
          </cell>
          <cell r="U149" t="str">
            <v>相模原市下溝478-4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6E0B3-C3FF-450F-9B62-97BB4C324D10}">
  <sheetPr>
    <tabColor rgb="FFFF0000"/>
  </sheetPr>
  <dimension ref="A2:U32"/>
  <sheetViews>
    <sheetView showGridLines="0" tabSelected="1" view="pageBreakPreview" zoomScaleNormal="100" zoomScaleSheetLayoutView="100" workbookViewId="0">
      <selection activeCell="F13" sqref="F13"/>
    </sheetView>
  </sheetViews>
  <sheetFormatPr defaultColWidth="9" defaultRowHeight="21.6" customHeight="1" x14ac:dyDescent="0.3"/>
  <cols>
    <col min="1" max="1" width="5.6640625" style="28" customWidth="1"/>
    <col min="2" max="16384" width="9" style="12"/>
  </cols>
  <sheetData>
    <row r="2" spans="1:21" ht="21.6" customHeight="1" x14ac:dyDescent="0.3">
      <c r="A2" s="154" t="s">
        <v>190</v>
      </c>
      <c r="B2" s="154"/>
      <c r="C2" s="154"/>
      <c r="D2" s="154"/>
      <c r="E2" s="154"/>
      <c r="F2" s="154"/>
      <c r="G2" s="154"/>
      <c r="H2" s="154"/>
      <c r="I2" s="154"/>
      <c r="J2" s="154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21.6" customHeight="1" x14ac:dyDescent="0.3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5" spans="1:21" ht="24.9" customHeight="1" x14ac:dyDescent="0.3">
      <c r="A5" s="4" t="s">
        <v>14</v>
      </c>
      <c r="B5" s="2" t="s">
        <v>38</v>
      </c>
    </row>
    <row r="6" spans="1:21" ht="24.9" customHeight="1" x14ac:dyDescent="0.3">
      <c r="A6" s="4" t="s">
        <v>13</v>
      </c>
      <c r="B6" s="27" t="s">
        <v>237</v>
      </c>
    </row>
    <row r="7" spans="1:21" ht="24.9" customHeight="1" x14ac:dyDescent="0.3">
      <c r="A7" s="4" t="s">
        <v>13</v>
      </c>
      <c r="B7" s="27" t="s">
        <v>265</v>
      </c>
    </row>
    <row r="8" spans="1:21" ht="24.9" customHeight="1" x14ac:dyDescent="0.3">
      <c r="A8" s="4"/>
    </row>
    <row r="32" spans="16:16" ht="21.6" customHeight="1" x14ac:dyDescent="0.3">
      <c r="P32" s="1"/>
    </row>
  </sheetData>
  <mergeCells count="1">
    <mergeCell ref="A2:J3"/>
  </mergeCells>
  <phoneticPr fontId="3"/>
  <printOptions horizontalCentered="1"/>
  <pageMargins left="0.39370078740157483" right="0.39370078740157483" top="0.59055118110236227" bottom="0.39370078740157483" header="0.19685039370078741" footer="0.19685039370078741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118FD-19B2-4E44-9F1D-115B9DC0EAD8}">
  <sheetPr>
    <tabColor rgb="FF92D050"/>
  </sheetPr>
  <dimension ref="A1:BV21"/>
  <sheetViews>
    <sheetView showGridLines="0" view="pageBreakPreview" zoomScale="73" zoomScaleNormal="100" zoomScaleSheetLayoutView="73" workbookViewId="0">
      <pane ySplit="11" topLeftCell="A12" activePane="bottomLeft" state="frozen"/>
      <selection activeCell="A16" sqref="A16:AI21"/>
      <selection pane="bottomLeft" activeCell="N14" sqref="N14:U14"/>
    </sheetView>
  </sheetViews>
  <sheetFormatPr defaultColWidth="9" defaultRowHeight="21.6" customHeight="1" x14ac:dyDescent="0.2"/>
  <cols>
    <col min="1" max="25" width="2.6640625" style="1" customWidth="1"/>
    <col min="26" max="30" width="2.6640625" style="1" hidden="1" customWidth="1"/>
    <col min="31" max="61" width="2.6640625" style="1" customWidth="1"/>
    <col min="62" max="66" width="2.6640625" style="1" hidden="1" customWidth="1"/>
    <col min="67" max="292" width="2.6640625" style="1" customWidth="1"/>
    <col min="293" max="16384" width="9" style="1"/>
  </cols>
  <sheetData>
    <row r="1" spans="1:74" ht="9.9" customHeight="1" x14ac:dyDescent="0.2"/>
    <row r="2" spans="1:74" ht="21.6" customHeight="1" thickBot="1" x14ac:dyDescent="0.25">
      <c r="A2" s="2"/>
      <c r="B2" s="2"/>
      <c r="C2" s="220" t="s">
        <v>193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E2" s="221" t="s">
        <v>43</v>
      </c>
      <c r="AF2" s="221"/>
      <c r="AG2" s="33"/>
      <c r="AH2" s="35" t="s">
        <v>39</v>
      </c>
      <c r="AI2" s="33"/>
      <c r="AK2" s="2"/>
      <c r="AL2" s="2"/>
      <c r="AM2" s="220" t="s">
        <v>193</v>
      </c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F2" s="220"/>
      <c r="BG2" s="220"/>
      <c r="BH2" s="220"/>
      <c r="BI2" s="220"/>
      <c r="BJ2" s="220"/>
      <c r="BK2" s="220"/>
      <c r="BL2" s="220"/>
      <c r="BO2" s="221" t="s">
        <v>43</v>
      </c>
      <c r="BP2" s="221"/>
      <c r="BQ2" s="33"/>
      <c r="BR2" s="35" t="s">
        <v>39</v>
      </c>
      <c r="BS2" s="33"/>
    </row>
    <row r="3" spans="1:74" ht="21.6" customHeight="1" x14ac:dyDescent="0.2">
      <c r="A3" s="2"/>
      <c r="B3" s="2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"/>
      <c r="AD3" s="2"/>
      <c r="AE3" s="2"/>
      <c r="AF3" s="2"/>
      <c r="AG3" s="2"/>
      <c r="AK3" s="2"/>
      <c r="AL3" s="2"/>
      <c r="AM3" s="220"/>
      <c r="AN3" s="220"/>
      <c r="AO3" s="220"/>
      <c r="AP3" s="220"/>
      <c r="AQ3" s="220"/>
      <c r="AR3" s="220"/>
      <c r="AS3" s="220"/>
      <c r="AT3" s="220"/>
      <c r="AU3" s="220"/>
      <c r="AV3" s="220"/>
      <c r="AW3" s="220"/>
      <c r="AX3" s="220"/>
      <c r="AY3" s="220"/>
      <c r="AZ3" s="220"/>
      <c r="BA3" s="220"/>
      <c r="BB3" s="220"/>
      <c r="BC3" s="220"/>
      <c r="BD3" s="220"/>
      <c r="BE3" s="220"/>
      <c r="BF3" s="220"/>
      <c r="BG3" s="220"/>
      <c r="BH3" s="220"/>
      <c r="BI3" s="220"/>
      <c r="BJ3" s="220"/>
      <c r="BK3" s="220"/>
      <c r="BL3" s="220"/>
      <c r="BM3" s="2"/>
      <c r="BN3" s="2"/>
      <c r="BO3" s="2"/>
      <c r="BP3" s="2"/>
      <c r="BQ3" s="2"/>
    </row>
    <row r="4" spans="1:74" ht="9.9" customHeight="1" x14ac:dyDescent="0.2"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L4" s="2"/>
      <c r="AM4" s="2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2"/>
      <c r="BO4" s="2"/>
      <c r="BP4" s="2"/>
      <c r="BQ4" s="2"/>
      <c r="BR4" s="2"/>
    </row>
    <row r="5" spans="1:74" s="14" customFormat="1" ht="30" customHeight="1" x14ac:dyDescent="0.2">
      <c r="B5" s="222" t="s">
        <v>67</v>
      </c>
      <c r="C5" s="222"/>
      <c r="D5" s="222"/>
      <c r="E5" s="222"/>
      <c r="F5" s="223"/>
      <c r="G5" s="223"/>
      <c r="H5" s="223"/>
      <c r="I5" s="223"/>
      <c r="J5" s="223"/>
      <c r="K5" s="223"/>
      <c r="AE5" s="394">
        <f>COUNTA(F12:M19)</f>
        <v>0</v>
      </c>
      <c r="AF5" s="394"/>
      <c r="AG5" s="394"/>
      <c r="AH5" s="224"/>
      <c r="AI5" s="15" t="s">
        <v>15</v>
      </c>
      <c r="AL5" s="222" t="s">
        <v>67</v>
      </c>
      <c r="AM5" s="222"/>
      <c r="AN5" s="222"/>
      <c r="AO5" s="222"/>
      <c r="AP5" s="223"/>
      <c r="AQ5" s="223"/>
      <c r="AR5" s="223"/>
      <c r="AS5" s="223"/>
      <c r="AT5" s="223"/>
      <c r="AU5" s="223"/>
      <c r="BO5" s="394">
        <f>COUNTA(AP12:AW19)</f>
        <v>0</v>
      </c>
      <c r="BP5" s="394"/>
      <c r="BQ5" s="394"/>
      <c r="BR5" s="224"/>
      <c r="BS5" s="15" t="s">
        <v>15</v>
      </c>
    </row>
    <row r="6" spans="1:74" s="14" customFormat="1" ht="30" customHeight="1" x14ac:dyDescent="0.2">
      <c r="B6" s="226" t="s">
        <v>148</v>
      </c>
      <c r="C6" s="226"/>
      <c r="D6" s="226"/>
      <c r="E6" s="226"/>
      <c r="F6" s="226"/>
      <c r="G6" s="226"/>
      <c r="H6" s="226"/>
      <c r="I6" s="16"/>
      <c r="J6" s="16"/>
      <c r="K6" s="399" t="s">
        <v>278</v>
      </c>
      <c r="L6" s="399"/>
      <c r="M6" s="399"/>
      <c r="N6" s="399"/>
      <c r="O6" s="399"/>
      <c r="P6" s="399"/>
      <c r="Q6" s="399"/>
      <c r="R6" s="399"/>
      <c r="S6" s="399"/>
      <c r="T6" s="399"/>
      <c r="U6" s="399"/>
      <c r="V6" s="16"/>
      <c r="W6" s="16"/>
      <c r="X6" s="16"/>
      <c r="AL6" s="226" t="s">
        <v>148</v>
      </c>
      <c r="AM6" s="226"/>
      <c r="AN6" s="226"/>
      <c r="AO6" s="226"/>
      <c r="AP6" s="226"/>
      <c r="AQ6" s="226"/>
      <c r="AR6" s="226"/>
      <c r="AS6" s="16"/>
      <c r="AT6" s="400" t="s">
        <v>279</v>
      </c>
      <c r="AU6" s="400"/>
      <c r="AV6" s="400"/>
      <c r="AW6" s="400"/>
      <c r="AX6" s="400"/>
      <c r="AY6" s="400"/>
      <c r="AZ6" s="400"/>
      <c r="BA6" s="400"/>
      <c r="BB6" s="400"/>
      <c r="BC6" s="400"/>
      <c r="BD6" s="400"/>
      <c r="BE6" s="16"/>
      <c r="BF6" s="16"/>
      <c r="BG6" s="16"/>
      <c r="BH6" s="16"/>
    </row>
    <row r="7" spans="1:74" ht="9.9" customHeight="1" x14ac:dyDescent="0.2">
      <c r="B7" s="18"/>
      <c r="C7" s="18"/>
      <c r="D7" s="18"/>
      <c r="E7" s="18"/>
      <c r="F7" s="18"/>
      <c r="G7" s="18"/>
      <c r="H7" s="19"/>
      <c r="I7" s="19"/>
      <c r="J7" s="19"/>
      <c r="K7" s="19"/>
      <c r="L7" s="19"/>
      <c r="M7" s="19"/>
      <c r="N7" s="20"/>
      <c r="O7" s="20"/>
      <c r="P7" s="20"/>
      <c r="Q7" s="20"/>
      <c r="R7" s="20"/>
      <c r="S7" s="20"/>
      <c r="X7" s="21"/>
      <c r="AL7" s="18"/>
      <c r="AM7" s="18"/>
      <c r="AN7" s="18"/>
      <c r="AO7" s="18"/>
      <c r="AP7" s="18"/>
      <c r="AQ7" s="18"/>
      <c r="AR7" s="19"/>
      <c r="AS7" s="19"/>
      <c r="AT7" s="19"/>
      <c r="AU7" s="19"/>
      <c r="AV7" s="19"/>
      <c r="AW7" s="19"/>
      <c r="AX7" s="20"/>
      <c r="AY7" s="20"/>
      <c r="AZ7" s="20"/>
      <c r="BA7" s="20"/>
      <c r="BB7" s="20"/>
      <c r="BC7" s="20"/>
      <c r="BH7" s="21"/>
    </row>
    <row r="8" spans="1:74" ht="21.6" customHeight="1" x14ac:dyDescent="0.2">
      <c r="A8" s="2"/>
      <c r="B8" s="227" t="s">
        <v>0</v>
      </c>
      <c r="C8" s="227"/>
      <c r="D8" s="227"/>
      <c r="E8" s="227"/>
      <c r="F8" s="110" t="str">
        <f>IF(クラブ情報!$J$6="","",クラブ情報!$J$6)</f>
        <v/>
      </c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228"/>
      <c r="U8" s="230" t="s">
        <v>4</v>
      </c>
      <c r="V8" s="231"/>
      <c r="W8" s="231"/>
      <c r="X8" s="232"/>
      <c r="Y8" s="110" t="str">
        <f>IF(クラブ情報!$J$8="","",クラブ情報!$J$8)</f>
        <v/>
      </c>
      <c r="Z8" s="111"/>
      <c r="AA8" s="111"/>
      <c r="AB8" s="111"/>
      <c r="AC8" s="111"/>
      <c r="AD8" s="111"/>
      <c r="AE8" s="111"/>
      <c r="AF8" s="111"/>
      <c r="AG8" s="111"/>
      <c r="AH8" s="111"/>
      <c r="AI8" s="228"/>
      <c r="AK8" s="2"/>
      <c r="AL8" s="227" t="s">
        <v>0</v>
      </c>
      <c r="AM8" s="227"/>
      <c r="AN8" s="227"/>
      <c r="AO8" s="227"/>
      <c r="AP8" s="110" t="str">
        <f>IF(クラブ情報!$J$6="","",クラブ情報!$J$6)</f>
        <v/>
      </c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228"/>
      <c r="BE8" s="230" t="s">
        <v>4</v>
      </c>
      <c r="BF8" s="231"/>
      <c r="BG8" s="231"/>
      <c r="BH8" s="232"/>
      <c r="BI8" s="110" t="str">
        <f>IF(クラブ情報!$J$8="","",クラブ情報!$J$8)</f>
        <v/>
      </c>
      <c r="BJ8" s="111"/>
      <c r="BK8" s="111"/>
      <c r="BL8" s="111"/>
      <c r="BM8" s="111"/>
      <c r="BN8" s="111"/>
      <c r="BO8" s="111"/>
      <c r="BP8" s="111"/>
      <c r="BQ8" s="111"/>
      <c r="BR8" s="111"/>
      <c r="BS8" s="228"/>
    </row>
    <row r="9" spans="1:74" ht="21.6" customHeight="1" x14ac:dyDescent="0.2">
      <c r="A9" s="2"/>
      <c r="B9" s="233" t="s">
        <v>1</v>
      </c>
      <c r="C9" s="233"/>
      <c r="D9" s="233"/>
      <c r="E9" s="233"/>
      <c r="F9" s="112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229"/>
      <c r="U9" s="234" t="s">
        <v>5</v>
      </c>
      <c r="V9" s="235"/>
      <c r="W9" s="235"/>
      <c r="X9" s="236"/>
      <c r="Y9" s="112"/>
      <c r="Z9" s="113"/>
      <c r="AA9" s="113"/>
      <c r="AB9" s="113"/>
      <c r="AC9" s="113"/>
      <c r="AD9" s="113"/>
      <c r="AE9" s="113"/>
      <c r="AF9" s="113"/>
      <c r="AG9" s="113"/>
      <c r="AH9" s="113"/>
      <c r="AI9" s="229"/>
      <c r="AK9" s="2"/>
      <c r="AL9" s="233" t="s">
        <v>1</v>
      </c>
      <c r="AM9" s="233"/>
      <c r="AN9" s="233"/>
      <c r="AO9" s="233"/>
      <c r="AP9" s="112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229"/>
      <c r="BE9" s="234" t="s">
        <v>5</v>
      </c>
      <c r="BF9" s="235"/>
      <c r="BG9" s="235"/>
      <c r="BH9" s="236"/>
      <c r="BI9" s="112"/>
      <c r="BJ9" s="113"/>
      <c r="BK9" s="113"/>
      <c r="BL9" s="113"/>
      <c r="BM9" s="113"/>
      <c r="BN9" s="113"/>
      <c r="BO9" s="113"/>
      <c r="BP9" s="113"/>
      <c r="BQ9" s="113"/>
      <c r="BR9" s="113"/>
      <c r="BS9" s="229"/>
    </row>
    <row r="10" spans="1:74" ht="21.6" customHeight="1" x14ac:dyDescent="0.2">
      <c r="B10" s="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L10" s="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</row>
    <row r="11" spans="1:74" ht="15.6" thickBot="1" x14ac:dyDescent="0.25">
      <c r="B11" s="240"/>
      <c r="C11" s="240"/>
      <c r="D11" s="240"/>
      <c r="E11" s="240"/>
      <c r="F11" s="395" t="s">
        <v>7</v>
      </c>
      <c r="G11" s="102"/>
      <c r="H11" s="102"/>
      <c r="I11" s="102"/>
      <c r="J11" s="102"/>
      <c r="K11" s="102"/>
      <c r="L11" s="102"/>
      <c r="M11" s="102"/>
      <c r="N11" s="395" t="s">
        <v>17</v>
      </c>
      <c r="O11" s="102"/>
      <c r="P11" s="102"/>
      <c r="Q11" s="102"/>
      <c r="R11" s="102"/>
      <c r="S11" s="102"/>
      <c r="T11" s="102"/>
      <c r="U11" s="396"/>
      <c r="V11" s="403" t="s">
        <v>23</v>
      </c>
      <c r="W11" s="404"/>
      <c r="X11" s="404"/>
      <c r="Y11" s="405"/>
      <c r="Z11" s="202" t="s">
        <v>163</v>
      </c>
      <c r="AA11" s="413"/>
      <c r="AB11" s="413"/>
      <c r="AC11" s="413"/>
      <c r="AD11" s="414"/>
      <c r="AE11" s="204" t="s">
        <v>136</v>
      </c>
      <c r="AF11" s="205"/>
      <c r="AG11" s="205"/>
      <c r="AH11" s="205"/>
      <c r="AI11" s="206"/>
      <c r="AL11" s="240"/>
      <c r="AM11" s="240"/>
      <c r="AN11" s="240"/>
      <c r="AO11" s="240"/>
      <c r="AP11" s="395" t="s">
        <v>7</v>
      </c>
      <c r="AQ11" s="102"/>
      <c r="AR11" s="102"/>
      <c r="AS11" s="102"/>
      <c r="AT11" s="102"/>
      <c r="AU11" s="102"/>
      <c r="AV11" s="102"/>
      <c r="AW11" s="102"/>
      <c r="AX11" s="395" t="s">
        <v>17</v>
      </c>
      <c r="AY11" s="102"/>
      <c r="AZ11" s="102"/>
      <c r="BA11" s="102"/>
      <c r="BB11" s="102"/>
      <c r="BC11" s="102"/>
      <c r="BD11" s="102"/>
      <c r="BE11" s="396"/>
      <c r="BF11" s="403" t="s">
        <v>23</v>
      </c>
      <c r="BG11" s="404"/>
      <c r="BH11" s="404"/>
      <c r="BI11" s="405"/>
      <c r="BJ11" s="202" t="s">
        <v>163</v>
      </c>
      <c r="BK11" s="413"/>
      <c r="BL11" s="413"/>
      <c r="BM11" s="413"/>
      <c r="BN11" s="414"/>
      <c r="BO11" s="204" t="s">
        <v>136</v>
      </c>
      <c r="BP11" s="205"/>
      <c r="BQ11" s="205"/>
      <c r="BR11" s="205"/>
      <c r="BS11" s="206"/>
      <c r="BV11" s="1" t="s">
        <v>143</v>
      </c>
    </row>
    <row r="12" spans="1:74" ht="30" customHeight="1" x14ac:dyDescent="0.2">
      <c r="B12" s="218">
        <v>1</v>
      </c>
      <c r="C12" s="218"/>
      <c r="D12" s="218"/>
      <c r="E12" s="219"/>
      <c r="F12" s="267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406"/>
      <c r="W12" s="407"/>
      <c r="X12" s="407"/>
      <c r="Y12" s="408"/>
      <c r="Z12" s="211"/>
      <c r="AA12" s="212"/>
      <c r="AB12" s="212"/>
      <c r="AC12" s="212"/>
      <c r="AD12" s="213"/>
      <c r="AE12" s="268"/>
      <c r="AF12" s="268"/>
      <c r="AG12" s="268"/>
      <c r="AH12" s="268"/>
      <c r="AI12" s="402"/>
      <c r="AJ12" s="24">
        <f t="shared" ref="AJ12:AJ18" si="0">IF(AND(Z12="",AE12="○"),1,0)</f>
        <v>0</v>
      </c>
      <c r="AL12" s="218">
        <v>1</v>
      </c>
      <c r="AM12" s="218"/>
      <c r="AN12" s="218"/>
      <c r="AO12" s="219"/>
      <c r="AP12" s="267"/>
      <c r="AQ12" s="268"/>
      <c r="AR12" s="268"/>
      <c r="AS12" s="268"/>
      <c r="AT12" s="268"/>
      <c r="AU12" s="268"/>
      <c r="AV12" s="268"/>
      <c r="AW12" s="268"/>
      <c r="AX12" s="268"/>
      <c r="AY12" s="268"/>
      <c r="AZ12" s="268"/>
      <c r="BA12" s="268"/>
      <c r="BB12" s="268"/>
      <c r="BC12" s="268"/>
      <c r="BD12" s="268"/>
      <c r="BE12" s="268"/>
      <c r="BF12" s="406"/>
      <c r="BG12" s="407"/>
      <c r="BH12" s="407"/>
      <c r="BI12" s="408"/>
      <c r="BJ12" s="211"/>
      <c r="BK12" s="212"/>
      <c r="BL12" s="212"/>
      <c r="BM12" s="212"/>
      <c r="BN12" s="213"/>
      <c r="BO12" s="268"/>
      <c r="BP12" s="268"/>
      <c r="BQ12" s="268"/>
      <c r="BR12" s="268"/>
      <c r="BS12" s="402"/>
      <c r="BT12" s="24">
        <f t="shared" ref="BT12:BT19" si="1">IF(AND(BJ12="",BO12="○"),1,0)</f>
        <v>0</v>
      </c>
    </row>
    <row r="13" spans="1:74" ht="30" customHeight="1" x14ac:dyDescent="0.2">
      <c r="B13" s="218">
        <v>2</v>
      </c>
      <c r="C13" s="218"/>
      <c r="D13" s="218"/>
      <c r="E13" s="219"/>
      <c r="F13" s="270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44"/>
      <c r="AA13" s="245"/>
      <c r="AB13" s="245"/>
      <c r="AC13" s="245"/>
      <c r="AD13" s="248"/>
      <c r="AE13" s="271"/>
      <c r="AF13" s="271"/>
      <c r="AG13" s="271"/>
      <c r="AH13" s="271"/>
      <c r="AI13" s="401"/>
      <c r="AJ13" s="24">
        <f t="shared" si="0"/>
        <v>0</v>
      </c>
      <c r="AL13" s="218">
        <v>2</v>
      </c>
      <c r="AM13" s="218"/>
      <c r="AN13" s="218"/>
      <c r="AO13" s="219"/>
      <c r="AP13" s="270"/>
      <c r="AQ13" s="271"/>
      <c r="AR13" s="271"/>
      <c r="AS13" s="271"/>
      <c r="AT13" s="271"/>
      <c r="AU13" s="271"/>
      <c r="AV13" s="271"/>
      <c r="AW13" s="271"/>
      <c r="AX13" s="271"/>
      <c r="AY13" s="271"/>
      <c r="AZ13" s="271"/>
      <c r="BA13" s="271"/>
      <c r="BB13" s="271"/>
      <c r="BC13" s="271"/>
      <c r="BD13" s="271"/>
      <c r="BE13" s="271"/>
      <c r="BF13" s="271"/>
      <c r="BG13" s="271"/>
      <c r="BH13" s="271"/>
      <c r="BI13" s="271"/>
      <c r="BJ13" s="244"/>
      <c r="BK13" s="245"/>
      <c r="BL13" s="245"/>
      <c r="BM13" s="245"/>
      <c r="BN13" s="248"/>
      <c r="BO13" s="271"/>
      <c r="BP13" s="271"/>
      <c r="BQ13" s="271"/>
      <c r="BR13" s="271"/>
      <c r="BS13" s="401"/>
      <c r="BT13" s="24">
        <f t="shared" si="1"/>
        <v>0</v>
      </c>
    </row>
    <row r="14" spans="1:74" ht="30" customHeight="1" x14ac:dyDescent="0.2">
      <c r="B14" s="218">
        <v>3</v>
      </c>
      <c r="C14" s="218"/>
      <c r="D14" s="218"/>
      <c r="E14" s="219"/>
      <c r="F14" s="270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44"/>
      <c r="AA14" s="245"/>
      <c r="AB14" s="245"/>
      <c r="AC14" s="245"/>
      <c r="AD14" s="248"/>
      <c r="AE14" s="271"/>
      <c r="AF14" s="271"/>
      <c r="AG14" s="271"/>
      <c r="AH14" s="271"/>
      <c r="AI14" s="401"/>
      <c r="AJ14" s="24">
        <f t="shared" si="0"/>
        <v>0</v>
      </c>
      <c r="AL14" s="218">
        <v>3</v>
      </c>
      <c r="AM14" s="218"/>
      <c r="AN14" s="218"/>
      <c r="AO14" s="219"/>
      <c r="AP14" s="270"/>
      <c r="AQ14" s="271"/>
      <c r="AR14" s="271"/>
      <c r="AS14" s="271"/>
      <c r="AT14" s="271"/>
      <c r="AU14" s="271"/>
      <c r="AV14" s="271"/>
      <c r="AW14" s="271"/>
      <c r="AX14" s="271"/>
      <c r="AY14" s="271"/>
      <c r="AZ14" s="271"/>
      <c r="BA14" s="271"/>
      <c r="BB14" s="271"/>
      <c r="BC14" s="271"/>
      <c r="BD14" s="271"/>
      <c r="BE14" s="271"/>
      <c r="BF14" s="271"/>
      <c r="BG14" s="271"/>
      <c r="BH14" s="271"/>
      <c r="BI14" s="271"/>
      <c r="BJ14" s="244"/>
      <c r="BK14" s="245"/>
      <c r="BL14" s="245"/>
      <c r="BM14" s="245"/>
      <c r="BN14" s="248"/>
      <c r="BO14" s="271"/>
      <c r="BP14" s="271"/>
      <c r="BQ14" s="271"/>
      <c r="BR14" s="271"/>
      <c r="BS14" s="401"/>
      <c r="BT14" s="24">
        <f t="shared" si="1"/>
        <v>0</v>
      </c>
    </row>
    <row r="15" spans="1:74" ht="30" customHeight="1" x14ac:dyDescent="0.2">
      <c r="B15" s="218">
        <v>4</v>
      </c>
      <c r="C15" s="218"/>
      <c r="D15" s="218"/>
      <c r="E15" s="219"/>
      <c r="F15" s="270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44"/>
      <c r="AA15" s="245"/>
      <c r="AB15" s="245"/>
      <c r="AC15" s="245"/>
      <c r="AD15" s="248"/>
      <c r="AE15" s="271"/>
      <c r="AF15" s="271"/>
      <c r="AG15" s="271"/>
      <c r="AH15" s="271"/>
      <c r="AI15" s="401"/>
      <c r="AJ15" s="24">
        <f t="shared" si="0"/>
        <v>0</v>
      </c>
      <c r="AL15" s="218">
        <v>4</v>
      </c>
      <c r="AM15" s="218"/>
      <c r="AN15" s="218"/>
      <c r="AO15" s="219"/>
      <c r="AP15" s="270"/>
      <c r="AQ15" s="271"/>
      <c r="AR15" s="271"/>
      <c r="AS15" s="271"/>
      <c r="AT15" s="271"/>
      <c r="AU15" s="271"/>
      <c r="AV15" s="271"/>
      <c r="AW15" s="271"/>
      <c r="AX15" s="271"/>
      <c r="AY15" s="271"/>
      <c r="AZ15" s="271"/>
      <c r="BA15" s="271"/>
      <c r="BB15" s="271"/>
      <c r="BC15" s="271"/>
      <c r="BD15" s="271"/>
      <c r="BE15" s="271"/>
      <c r="BF15" s="271"/>
      <c r="BG15" s="271"/>
      <c r="BH15" s="271"/>
      <c r="BI15" s="271"/>
      <c r="BJ15" s="244"/>
      <c r="BK15" s="245"/>
      <c r="BL15" s="245"/>
      <c r="BM15" s="245"/>
      <c r="BN15" s="248"/>
      <c r="BO15" s="271"/>
      <c r="BP15" s="271"/>
      <c r="BQ15" s="271"/>
      <c r="BR15" s="271"/>
      <c r="BS15" s="401"/>
      <c r="BT15" s="24">
        <f t="shared" si="1"/>
        <v>0</v>
      </c>
    </row>
    <row r="16" spans="1:74" ht="30" customHeight="1" x14ac:dyDescent="0.2">
      <c r="B16" s="218">
        <v>5</v>
      </c>
      <c r="C16" s="218"/>
      <c r="D16" s="218"/>
      <c r="E16" s="219"/>
      <c r="F16" s="270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44"/>
      <c r="AA16" s="245"/>
      <c r="AB16" s="245"/>
      <c r="AC16" s="245"/>
      <c r="AD16" s="248"/>
      <c r="AE16" s="271"/>
      <c r="AF16" s="271"/>
      <c r="AG16" s="271"/>
      <c r="AH16" s="271"/>
      <c r="AI16" s="401"/>
      <c r="AJ16" s="24">
        <f t="shared" si="0"/>
        <v>0</v>
      </c>
      <c r="AL16" s="218">
        <v>5</v>
      </c>
      <c r="AM16" s="218"/>
      <c r="AN16" s="218"/>
      <c r="AO16" s="219"/>
      <c r="AP16" s="270"/>
      <c r="AQ16" s="271"/>
      <c r="AR16" s="271"/>
      <c r="AS16" s="271"/>
      <c r="AT16" s="271"/>
      <c r="AU16" s="271"/>
      <c r="AV16" s="271"/>
      <c r="AW16" s="271"/>
      <c r="AX16" s="271"/>
      <c r="AY16" s="271"/>
      <c r="AZ16" s="271"/>
      <c r="BA16" s="271"/>
      <c r="BB16" s="271"/>
      <c r="BC16" s="271"/>
      <c r="BD16" s="271"/>
      <c r="BE16" s="271"/>
      <c r="BF16" s="271"/>
      <c r="BG16" s="271"/>
      <c r="BH16" s="271"/>
      <c r="BI16" s="271"/>
      <c r="BJ16" s="244"/>
      <c r="BK16" s="245"/>
      <c r="BL16" s="245"/>
      <c r="BM16" s="245"/>
      <c r="BN16" s="248"/>
      <c r="BO16" s="271"/>
      <c r="BP16" s="271"/>
      <c r="BQ16" s="271"/>
      <c r="BR16" s="271"/>
      <c r="BS16" s="401"/>
      <c r="BT16" s="24">
        <f t="shared" si="1"/>
        <v>0</v>
      </c>
    </row>
    <row r="17" spans="1:72" ht="30" customHeight="1" x14ac:dyDescent="0.2">
      <c r="B17" s="218">
        <v>6</v>
      </c>
      <c r="C17" s="218"/>
      <c r="D17" s="218"/>
      <c r="E17" s="219"/>
      <c r="F17" s="270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  <c r="V17" s="271"/>
      <c r="W17" s="271"/>
      <c r="X17" s="271"/>
      <c r="Y17" s="271"/>
      <c r="Z17" s="244"/>
      <c r="AA17" s="245"/>
      <c r="AB17" s="245"/>
      <c r="AC17" s="245"/>
      <c r="AD17" s="248"/>
      <c r="AE17" s="271"/>
      <c r="AF17" s="271"/>
      <c r="AG17" s="271"/>
      <c r="AH17" s="271"/>
      <c r="AI17" s="401"/>
      <c r="AJ17" s="24">
        <f t="shared" si="0"/>
        <v>0</v>
      </c>
      <c r="AL17" s="218">
        <v>6</v>
      </c>
      <c r="AM17" s="218"/>
      <c r="AN17" s="218"/>
      <c r="AO17" s="219"/>
      <c r="AP17" s="270"/>
      <c r="AQ17" s="271"/>
      <c r="AR17" s="271"/>
      <c r="AS17" s="271"/>
      <c r="AT17" s="271"/>
      <c r="AU17" s="271"/>
      <c r="AV17" s="271"/>
      <c r="AW17" s="271"/>
      <c r="AX17" s="271"/>
      <c r="AY17" s="271"/>
      <c r="AZ17" s="271"/>
      <c r="BA17" s="271"/>
      <c r="BB17" s="271"/>
      <c r="BC17" s="271"/>
      <c r="BD17" s="271"/>
      <c r="BE17" s="271"/>
      <c r="BF17" s="271"/>
      <c r="BG17" s="271"/>
      <c r="BH17" s="271"/>
      <c r="BI17" s="271"/>
      <c r="BJ17" s="244"/>
      <c r="BK17" s="245"/>
      <c r="BL17" s="245"/>
      <c r="BM17" s="245"/>
      <c r="BN17" s="248"/>
      <c r="BO17" s="271"/>
      <c r="BP17" s="271"/>
      <c r="BQ17" s="271"/>
      <c r="BR17" s="271"/>
      <c r="BS17" s="401"/>
      <c r="BT17" s="24">
        <f t="shared" si="1"/>
        <v>0</v>
      </c>
    </row>
    <row r="18" spans="1:72" ht="30" customHeight="1" thickBot="1" x14ac:dyDescent="0.25">
      <c r="B18" s="218">
        <v>7</v>
      </c>
      <c r="C18" s="218"/>
      <c r="D18" s="218"/>
      <c r="E18" s="219"/>
      <c r="F18" s="273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07"/>
      <c r="AA18" s="208"/>
      <c r="AB18" s="208"/>
      <c r="AC18" s="208"/>
      <c r="AD18" s="257"/>
      <c r="AE18" s="274"/>
      <c r="AF18" s="274"/>
      <c r="AG18" s="274"/>
      <c r="AH18" s="274"/>
      <c r="AI18" s="409"/>
      <c r="AJ18" s="24">
        <f t="shared" si="0"/>
        <v>0</v>
      </c>
      <c r="AL18" s="218">
        <v>7</v>
      </c>
      <c r="AM18" s="218"/>
      <c r="AN18" s="218"/>
      <c r="AO18" s="219"/>
      <c r="AP18" s="273"/>
      <c r="AQ18" s="274"/>
      <c r="AR18" s="274"/>
      <c r="AS18" s="274"/>
      <c r="AT18" s="274"/>
      <c r="AU18" s="274"/>
      <c r="AV18" s="274"/>
      <c r="AW18" s="274"/>
      <c r="AX18" s="274"/>
      <c r="AY18" s="274"/>
      <c r="AZ18" s="274"/>
      <c r="BA18" s="274"/>
      <c r="BB18" s="274"/>
      <c r="BC18" s="274"/>
      <c r="BD18" s="274"/>
      <c r="BE18" s="274"/>
      <c r="BF18" s="410"/>
      <c r="BG18" s="411"/>
      <c r="BH18" s="411"/>
      <c r="BI18" s="412"/>
      <c r="BJ18" s="207"/>
      <c r="BK18" s="208"/>
      <c r="BL18" s="208"/>
      <c r="BM18" s="208"/>
      <c r="BN18" s="257"/>
      <c r="BO18" s="274"/>
      <c r="BP18" s="274"/>
      <c r="BQ18" s="274"/>
      <c r="BR18" s="274"/>
      <c r="BS18" s="409"/>
      <c r="BT18" s="24">
        <f t="shared" si="1"/>
        <v>0</v>
      </c>
    </row>
    <row r="19" spans="1:72" ht="30" hidden="1" customHeight="1" thickBot="1" x14ac:dyDescent="0.25">
      <c r="B19" s="218">
        <v>8</v>
      </c>
      <c r="C19" s="218"/>
      <c r="D19" s="218"/>
      <c r="E19" s="219"/>
      <c r="F19" s="417"/>
      <c r="G19" s="415"/>
      <c r="H19" s="415"/>
      <c r="I19" s="415"/>
      <c r="J19" s="415"/>
      <c r="K19" s="415"/>
      <c r="L19" s="415"/>
      <c r="M19" s="415"/>
      <c r="N19" s="415"/>
      <c r="O19" s="415"/>
      <c r="P19" s="415"/>
      <c r="Q19" s="415"/>
      <c r="R19" s="415"/>
      <c r="S19" s="415"/>
      <c r="T19" s="415"/>
      <c r="U19" s="415"/>
      <c r="V19" s="410"/>
      <c r="W19" s="411"/>
      <c r="X19" s="411"/>
      <c r="Y19" s="412"/>
      <c r="Z19" s="410"/>
      <c r="AA19" s="411"/>
      <c r="AB19" s="411"/>
      <c r="AC19" s="411"/>
      <c r="AD19" s="412"/>
      <c r="AE19" s="415"/>
      <c r="AF19" s="415"/>
      <c r="AG19" s="415"/>
      <c r="AH19" s="415"/>
      <c r="AI19" s="416"/>
      <c r="AJ19" s="24">
        <f t="shared" ref="AJ19" si="2">IF(AND(Z19="",AE19="○"),1,0)</f>
        <v>0</v>
      </c>
      <c r="AL19" s="218">
        <v>8</v>
      </c>
      <c r="AM19" s="218"/>
      <c r="AN19" s="218"/>
      <c r="AO19" s="219"/>
      <c r="AP19" s="417"/>
      <c r="AQ19" s="415"/>
      <c r="AR19" s="415"/>
      <c r="AS19" s="415"/>
      <c r="AT19" s="415"/>
      <c r="AU19" s="415"/>
      <c r="AV19" s="415"/>
      <c r="AW19" s="415"/>
      <c r="AX19" s="415"/>
      <c r="AY19" s="415"/>
      <c r="AZ19" s="415"/>
      <c r="BA19" s="415"/>
      <c r="BB19" s="415"/>
      <c r="BC19" s="415"/>
      <c r="BD19" s="415"/>
      <c r="BE19" s="415"/>
      <c r="BF19" s="410"/>
      <c r="BG19" s="411"/>
      <c r="BH19" s="411"/>
      <c r="BI19" s="412"/>
      <c r="BJ19" s="410"/>
      <c r="BK19" s="411"/>
      <c r="BL19" s="411"/>
      <c r="BM19" s="411"/>
      <c r="BN19" s="412"/>
      <c r="BO19" s="415"/>
      <c r="BP19" s="415"/>
      <c r="BQ19" s="415"/>
      <c r="BR19" s="415"/>
      <c r="BS19" s="416"/>
      <c r="BT19" s="24">
        <f t="shared" si="1"/>
        <v>0</v>
      </c>
    </row>
    <row r="20" spans="1:72" ht="21.6" customHeight="1" x14ac:dyDescent="0.2">
      <c r="A20" s="2"/>
      <c r="B20" s="23"/>
      <c r="C20" s="23"/>
      <c r="D20" s="23"/>
      <c r="E20" s="2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418">
        <f>COUNTA(Z12:AD19)</f>
        <v>0</v>
      </c>
      <c r="AA20" s="418"/>
      <c r="AB20" s="418"/>
      <c r="AC20" s="418"/>
      <c r="AD20" s="418"/>
      <c r="AE20" s="216">
        <f>COUNTA(AE12:AI19)</f>
        <v>0</v>
      </c>
      <c r="AF20" s="216"/>
      <c r="AG20" s="216"/>
      <c r="AH20" s="216"/>
      <c r="AI20" s="216"/>
      <c r="AJ20" s="24">
        <f>SUM(AJ12:AJ19)</f>
        <v>0</v>
      </c>
      <c r="AK20" s="2"/>
      <c r="AL20" s="23"/>
      <c r="AM20" s="23"/>
      <c r="AN20" s="23"/>
      <c r="AO20" s="23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418">
        <f>COUNTA(BJ12:BN19)</f>
        <v>0</v>
      </c>
      <c r="BK20" s="418"/>
      <c r="BL20" s="418"/>
      <c r="BM20" s="418"/>
      <c r="BN20" s="418"/>
      <c r="BO20" s="216">
        <f>COUNTA(BO12:BS19)</f>
        <v>0</v>
      </c>
      <c r="BP20" s="216"/>
      <c r="BQ20" s="216"/>
      <c r="BR20" s="216"/>
      <c r="BS20" s="216"/>
      <c r="BT20" s="24">
        <f>SUM(BT12:BT19)</f>
        <v>0</v>
      </c>
    </row>
    <row r="21" spans="1:72" ht="21.6" customHeight="1" x14ac:dyDescent="0.2">
      <c r="B21" s="2"/>
      <c r="C21" s="2"/>
      <c r="D21" s="2"/>
      <c r="E21" s="2"/>
      <c r="F21" s="2"/>
      <c r="G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0"/>
      <c r="Z21" s="20"/>
      <c r="AA21" s="20"/>
      <c r="AB21" s="20"/>
      <c r="AC21" s="20"/>
      <c r="AD21" s="20"/>
      <c r="AE21" s="20"/>
      <c r="AF21" s="20"/>
      <c r="AG21" s="20"/>
      <c r="AI21" s="2"/>
      <c r="AL21" s="2"/>
      <c r="AM21" s="2"/>
      <c r="AN21" s="2"/>
      <c r="AO21" s="2"/>
      <c r="AP21" s="2"/>
      <c r="AQ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0"/>
      <c r="BJ21" s="20"/>
      <c r="BK21" s="20"/>
      <c r="BL21" s="20"/>
      <c r="BM21" s="20"/>
      <c r="BN21" s="20"/>
      <c r="BO21" s="20"/>
      <c r="BP21" s="20"/>
      <c r="BQ21" s="20"/>
      <c r="BS21" s="2"/>
    </row>
  </sheetData>
  <mergeCells count="138">
    <mergeCell ref="V11:Y11"/>
    <mergeCell ref="AP16:AW16"/>
    <mergeCell ref="AX16:BE16"/>
    <mergeCell ref="BJ20:BN20"/>
    <mergeCell ref="BJ19:BN19"/>
    <mergeCell ref="Z20:AD20"/>
    <mergeCell ref="BO20:BS20"/>
    <mergeCell ref="AL19:AO19"/>
    <mergeCell ref="BO19:BS19"/>
    <mergeCell ref="Z16:AD16"/>
    <mergeCell ref="AE15:AI15"/>
    <mergeCell ref="AE16:AI16"/>
    <mergeCell ref="AL15:AO15"/>
    <mergeCell ref="BJ11:BN11"/>
    <mergeCell ref="BJ12:BN12"/>
    <mergeCell ref="BJ13:BN13"/>
    <mergeCell ref="BJ14:BN14"/>
    <mergeCell ref="BJ15:BN15"/>
    <mergeCell ref="BJ16:BN16"/>
    <mergeCell ref="AE11:AI11"/>
    <mergeCell ref="AE12:AI12"/>
    <mergeCell ref="AE13:AI13"/>
    <mergeCell ref="AE14:AI14"/>
    <mergeCell ref="AL13:AO13"/>
    <mergeCell ref="F17:M17"/>
    <mergeCell ref="N17:U17"/>
    <mergeCell ref="F18:M18"/>
    <mergeCell ref="N18:U18"/>
    <mergeCell ref="AP19:AW19"/>
    <mergeCell ref="AX19:BE19"/>
    <mergeCell ref="AE20:AI20"/>
    <mergeCell ref="Z19:AD19"/>
    <mergeCell ref="BJ17:BN17"/>
    <mergeCell ref="BJ18:BN18"/>
    <mergeCell ref="Z17:AD17"/>
    <mergeCell ref="Z18:AD18"/>
    <mergeCell ref="BF19:BI19"/>
    <mergeCell ref="Z11:AD11"/>
    <mergeCell ref="Z12:AD12"/>
    <mergeCell ref="Z13:AD13"/>
    <mergeCell ref="Z14:AD14"/>
    <mergeCell ref="Z15:AD15"/>
    <mergeCell ref="B19:E19"/>
    <mergeCell ref="AE19:AI19"/>
    <mergeCell ref="V19:Y19"/>
    <mergeCell ref="F19:M19"/>
    <mergeCell ref="N19:U19"/>
    <mergeCell ref="F16:M16"/>
    <mergeCell ref="N16:U16"/>
    <mergeCell ref="V12:Y12"/>
    <mergeCell ref="V13:Y13"/>
    <mergeCell ref="V14:Y14"/>
    <mergeCell ref="F15:M15"/>
    <mergeCell ref="N15:U15"/>
    <mergeCell ref="V15:Y15"/>
    <mergeCell ref="V16:Y16"/>
    <mergeCell ref="V17:Y17"/>
    <mergeCell ref="V18:Y18"/>
    <mergeCell ref="B15:E15"/>
    <mergeCell ref="B17:E17"/>
    <mergeCell ref="AE17:AI17"/>
    <mergeCell ref="B18:E18"/>
    <mergeCell ref="AE18:AI18"/>
    <mergeCell ref="B16:E16"/>
    <mergeCell ref="B13:E13"/>
    <mergeCell ref="B14:E14"/>
    <mergeCell ref="BO15:BS15"/>
    <mergeCell ref="AL17:AO17"/>
    <mergeCell ref="BO17:BS17"/>
    <mergeCell ref="AL18:AO18"/>
    <mergeCell ref="BO18:BS18"/>
    <mergeCell ref="BO16:BS16"/>
    <mergeCell ref="AP15:AW15"/>
    <mergeCell ref="AX15:BE15"/>
    <mergeCell ref="AL16:AO16"/>
    <mergeCell ref="BF15:BI15"/>
    <mergeCell ref="BF16:BI16"/>
    <mergeCell ref="BF17:BI17"/>
    <mergeCell ref="BF18:BI18"/>
    <mergeCell ref="AP17:AW17"/>
    <mergeCell ref="AX17:BE17"/>
    <mergeCell ref="AP18:AW18"/>
    <mergeCell ref="AX18:BE18"/>
    <mergeCell ref="BO13:BS13"/>
    <mergeCell ref="AL14:AO14"/>
    <mergeCell ref="BO14:BS14"/>
    <mergeCell ref="AP13:AW13"/>
    <mergeCell ref="AX13:BE13"/>
    <mergeCell ref="AP14:AW14"/>
    <mergeCell ref="AX14:BE14"/>
    <mergeCell ref="AL11:AO11"/>
    <mergeCell ref="BO11:BS11"/>
    <mergeCell ref="AL12:AO12"/>
    <mergeCell ref="BO12:BS12"/>
    <mergeCell ref="AP11:AW11"/>
    <mergeCell ref="AX11:BE11"/>
    <mergeCell ref="AP12:AW12"/>
    <mergeCell ref="AX12:BE12"/>
    <mergeCell ref="BF11:BI11"/>
    <mergeCell ref="BF12:BI12"/>
    <mergeCell ref="BF13:BI13"/>
    <mergeCell ref="BF14:BI14"/>
    <mergeCell ref="AL8:AO8"/>
    <mergeCell ref="AP8:BD9"/>
    <mergeCell ref="BE8:BH8"/>
    <mergeCell ref="BI8:BS9"/>
    <mergeCell ref="AL9:AO9"/>
    <mergeCell ref="BE9:BH9"/>
    <mergeCell ref="AM2:BL3"/>
    <mergeCell ref="BO2:BP2"/>
    <mergeCell ref="AL5:AO5"/>
    <mergeCell ref="AP5:AU5"/>
    <mergeCell ref="BO5:BR5"/>
    <mergeCell ref="AL6:AR6"/>
    <mergeCell ref="AT6:BD6"/>
    <mergeCell ref="F13:M13"/>
    <mergeCell ref="N13:U13"/>
    <mergeCell ref="F14:M14"/>
    <mergeCell ref="N14:U14"/>
    <mergeCell ref="B11:E11"/>
    <mergeCell ref="B12:E12"/>
    <mergeCell ref="F11:M11"/>
    <mergeCell ref="N11:U11"/>
    <mergeCell ref="F12:M12"/>
    <mergeCell ref="N12:U12"/>
    <mergeCell ref="B8:E8"/>
    <mergeCell ref="F8:T9"/>
    <mergeCell ref="U8:X8"/>
    <mergeCell ref="Y8:AI9"/>
    <mergeCell ref="B9:E9"/>
    <mergeCell ref="U9:X9"/>
    <mergeCell ref="C2:AB3"/>
    <mergeCell ref="AE2:AF2"/>
    <mergeCell ref="B5:E5"/>
    <mergeCell ref="F5:K5"/>
    <mergeCell ref="AE5:AH5"/>
    <mergeCell ref="B6:H6"/>
    <mergeCell ref="K6:U6"/>
  </mergeCells>
  <phoneticPr fontId="3"/>
  <dataValidations count="6">
    <dataValidation allowBlank="1" showInputMessage="1" showErrorMessage="1" prompt="クラブ情報_x000a_シートで入力" sqref="F8:T9 Y8:AI9 AP8:BD9 BI8:BS9" xr:uid="{FB212B68-5387-4132-92B5-61910619CEB5}"/>
    <dataValidation type="list" allowBlank="1" showInputMessage="1" showErrorMessage="1" sqref="V19:Y19 BF19:BI19" xr:uid="{50B09837-86CE-4693-A6ED-B668FBD6379A}">
      <formula1>"１分,１分１５秒,１分３０秒"</formula1>
    </dataValidation>
    <dataValidation imeMode="on" allowBlank="1" showInputMessage="1" showErrorMessage="1" prompt="姓と名の間に_x000a_全角スペースを_x000a_入れてください" sqref="AP12:AP19 AX12:AX19 F12:F19 N12:N19" xr:uid="{B5B39B3B-EB41-4BBB-A65A-07FB27DCDA6D}"/>
    <dataValidation type="list" allowBlank="1" showInputMessage="1" showErrorMessage="1" sqref="BJ12:BS19 Z12:AI19" xr:uid="{D9626DDB-33E6-4CB0-B930-43335193BCE5}">
      <formula1>"○"</formula1>
    </dataValidation>
    <dataValidation type="list" allowBlank="1" showInputMessage="1" showErrorMessage="1" sqref="V12:Y18" xr:uid="{F6BDB28B-A187-4D00-A645-D4BEAA7AC4B5}">
      <formula1>"年小,年中,年長"</formula1>
    </dataValidation>
    <dataValidation type="list" allowBlank="1" showInputMessage="1" showErrorMessage="1" sqref="BF12:BI18" xr:uid="{F298023C-275E-442A-B315-3F56976F1454}">
      <formula1>"1年,2年,3年,4年,5年,6年"</formula1>
    </dataValidation>
  </dataValidations>
  <printOptions horizontalCentered="1"/>
  <pageMargins left="0.39370078740157483" right="0.39370078740157483" top="0.39370078740157483" bottom="0.19685039370078741" header="0.19685039370078741" footer="0.19685039370078741"/>
  <pageSetup paperSize="9" orientation="portrait" horizontalDpi="4294967293" r:id="rId1"/>
  <colBreaks count="1" manualBreakCount="1">
    <brk id="36" max="19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D5BAF-AF05-4FED-8B88-45052AD77444}">
  <sheetPr>
    <tabColor rgb="FF92D050"/>
  </sheetPr>
  <dimension ref="A1:BV21"/>
  <sheetViews>
    <sheetView showGridLines="0" view="pageBreakPreview" zoomScale="65" zoomScaleNormal="100" zoomScaleSheetLayoutView="65" workbookViewId="0">
      <pane ySplit="11" topLeftCell="A12" activePane="bottomLeft" state="frozen"/>
      <selection activeCell="AM2" sqref="AM2:BL3"/>
      <selection pane="bottomLeft" activeCell="AM2" sqref="AM2:BL3"/>
    </sheetView>
  </sheetViews>
  <sheetFormatPr defaultColWidth="9" defaultRowHeight="21.6" customHeight="1" x14ac:dyDescent="0.2"/>
  <cols>
    <col min="1" max="292" width="2.6640625" style="1" customWidth="1"/>
    <col min="293" max="16384" width="9" style="1"/>
  </cols>
  <sheetData>
    <row r="1" spans="1:74" ht="9.9" customHeight="1" x14ac:dyDescent="0.2"/>
    <row r="2" spans="1:74" ht="21.6" customHeight="1" thickBot="1" x14ac:dyDescent="0.25">
      <c r="A2" s="2"/>
      <c r="B2" s="2"/>
      <c r="C2" s="220" t="s">
        <v>193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E2" s="221" t="s">
        <v>43</v>
      </c>
      <c r="AF2" s="221"/>
      <c r="AG2" s="33"/>
      <c r="AH2" s="35" t="s">
        <v>39</v>
      </c>
      <c r="AI2" s="33"/>
      <c r="AK2" s="2"/>
      <c r="AL2" s="2"/>
      <c r="AM2" s="220" t="s">
        <v>193</v>
      </c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F2" s="220"/>
      <c r="BG2" s="220"/>
      <c r="BH2" s="220"/>
      <c r="BI2" s="220"/>
      <c r="BJ2" s="220"/>
      <c r="BK2" s="220"/>
      <c r="BL2" s="220"/>
      <c r="BO2" s="221" t="s">
        <v>43</v>
      </c>
      <c r="BP2" s="221"/>
      <c r="BQ2" s="33"/>
      <c r="BR2" s="35" t="s">
        <v>39</v>
      </c>
      <c r="BS2" s="33"/>
    </row>
    <row r="3" spans="1:74" ht="21.6" customHeight="1" x14ac:dyDescent="0.2">
      <c r="A3" s="2"/>
      <c r="B3" s="2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"/>
      <c r="AD3" s="2"/>
      <c r="AE3" s="2"/>
      <c r="AF3" s="2"/>
      <c r="AG3" s="2"/>
      <c r="AK3" s="2"/>
      <c r="AL3" s="2"/>
      <c r="AM3" s="220"/>
      <c r="AN3" s="220"/>
      <c r="AO3" s="220"/>
      <c r="AP3" s="220"/>
      <c r="AQ3" s="220"/>
      <c r="AR3" s="220"/>
      <c r="AS3" s="220"/>
      <c r="AT3" s="220"/>
      <c r="AU3" s="220"/>
      <c r="AV3" s="220"/>
      <c r="AW3" s="220"/>
      <c r="AX3" s="220"/>
      <c r="AY3" s="220"/>
      <c r="AZ3" s="220"/>
      <c r="BA3" s="220"/>
      <c r="BB3" s="220"/>
      <c r="BC3" s="220"/>
      <c r="BD3" s="220"/>
      <c r="BE3" s="220"/>
      <c r="BF3" s="220"/>
      <c r="BG3" s="220"/>
      <c r="BH3" s="220"/>
      <c r="BI3" s="220"/>
      <c r="BJ3" s="220"/>
      <c r="BK3" s="220"/>
      <c r="BL3" s="220"/>
      <c r="BM3" s="2"/>
      <c r="BN3" s="2"/>
      <c r="BO3" s="2"/>
      <c r="BP3" s="2"/>
      <c r="BQ3" s="2"/>
    </row>
    <row r="4" spans="1:74" ht="9.9" customHeight="1" x14ac:dyDescent="0.2"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L4" s="2"/>
      <c r="AM4" s="2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2"/>
      <c r="BO4" s="2"/>
      <c r="BP4" s="2"/>
      <c r="BQ4" s="2"/>
      <c r="BR4" s="2"/>
    </row>
    <row r="5" spans="1:74" s="14" customFormat="1" ht="30" customHeight="1" x14ac:dyDescent="0.2">
      <c r="B5" s="222" t="s">
        <v>67</v>
      </c>
      <c r="C5" s="222"/>
      <c r="D5" s="222"/>
      <c r="E5" s="222"/>
      <c r="F5" s="223" t="s">
        <v>8</v>
      </c>
      <c r="G5" s="223"/>
      <c r="H5" s="223"/>
      <c r="I5" s="223"/>
      <c r="J5" s="223"/>
      <c r="K5" s="223"/>
      <c r="AE5" s="394">
        <f>COUNTA(F12:M19)</f>
        <v>0</v>
      </c>
      <c r="AF5" s="394"/>
      <c r="AG5" s="394"/>
      <c r="AH5" s="224"/>
      <c r="AI5" s="15" t="s">
        <v>15</v>
      </c>
      <c r="AL5" s="222" t="s">
        <v>67</v>
      </c>
      <c r="AM5" s="222"/>
      <c r="AN5" s="222"/>
      <c r="AO5" s="222"/>
      <c r="AP5" s="223" t="s">
        <v>8</v>
      </c>
      <c r="AQ5" s="223"/>
      <c r="AR5" s="223"/>
      <c r="AS5" s="223"/>
      <c r="AT5" s="223"/>
      <c r="AU5" s="223"/>
      <c r="BO5" s="394">
        <f>COUNTA(AP12:AW19)</f>
        <v>0</v>
      </c>
      <c r="BP5" s="394"/>
      <c r="BQ5" s="394"/>
      <c r="BR5" s="224"/>
      <c r="BS5" s="15" t="s">
        <v>15</v>
      </c>
    </row>
    <row r="6" spans="1:74" s="14" customFormat="1" ht="30" customHeight="1" x14ac:dyDescent="0.2">
      <c r="B6" s="226" t="s">
        <v>148</v>
      </c>
      <c r="C6" s="226"/>
      <c r="D6" s="226"/>
      <c r="E6" s="226"/>
      <c r="F6" s="226"/>
      <c r="G6" s="226"/>
      <c r="H6" s="226"/>
      <c r="I6" s="16"/>
      <c r="J6" s="16" t="s">
        <v>71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43" t="s">
        <v>165</v>
      </c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L6" s="226" t="s">
        <v>148</v>
      </c>
      <c r="AM6" s="226"/>
      <c r="AN6" s="226"/>
      <c r="AO6" s="226"/>
      <c r="AP6" s="226"/>
      <c r="AQ6" s="226"/>
      <c r="AR6" s="226"/>
      <c r="AS6" s="16"/>
      <c r="AT6" s="16" t="s">
        <v>71</v>
      </c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43" t="s">
        <v>166</v>
      </c>
      <c r="BJ6" s="143"/>
      <c r="BK6" s="143"/>
      <c r="BL6" s="143"/>
      <c r="BM6" s="143"/>
      <c r="BN6" s="143"/>
      <c r="BO6" s="143"/>
      <c r="BP6" s="143"/>
      <c r="BQ6" s="143"/>
      <c r="BR6" s="143"/>
      <c r="BS6" s="143"/>
    </row>
    <row r="7" spans="1:74" ht="9.9" customHeight="1" x14ac:dyDescent="0.2">
      <c r="B7" s="18"/>
      <c r="C7" s="18"/>
      <c r="D7" s="18"/>
      <c r="E7" s="18"/>
      <c r="F7" s="18"/>
      <c r="G7" s="18"/>
      <c r="H7" s="19"/>
      <c r="I7" s="19"/>
      <c r="J7" s="19"/>
      <c r="K7" s="19"/>
      <c r="L7" s="19"/>
      <c r="M7" s="19"/>
      <c r="N7" s="20"/>
      <c r="O7" s="20"/>
      <c r="P7" s="20"/>
      <c r="Q7" s="20"/>
      <c r="R7" s="20"/>
      <c r="S7" s="20"/>
      <c r="X7" s="21"/>
      <c r="AL7" s="18"/>
      <c r="AM7" s="18"/>
      <c r="AN7" s="18"/>
      <c r="AO7" s="18"/>
      <c r="AP7" s="18"/>
      <c r="AQ7" s="18"/>
      <c r="AR7" s="19"/>
      <c r="AS7" s="19"/>
      <c r="AT7" s="19"/>
      <c r="AU7" s="19"/>
      <c r="AV7" s="19"/>
      <c r="AW7" s="19"/>
      <c r="AX7" s="20"/>
      <c r="AY7" s="20"/>
      <c r="AZ7" s="20"/>
      <c r="BA7" s="20"/>
      <c r="BB7" s="20"/>
      <c r="BC7" s="20"/>
      <c r="BH7" s="21"/>
    </row>
    <row r="8" spans="1:74" ht="21.6" customHeight="1" x14ac:dyDescent="0.2">
      <c r="A8" s="2"/>
      <c r="B8" s="227" t="s">
        <v>0</v>
      </c>
      <c r="C8" s="227"/>
      <c r="D8" s="227"/>
      <c r="E8" s="227"/>
      <c r="F8" s="110" t="str">
        <f>IF(クラブ情報!$J$6="","",クラブ情報!$J$6)</f>
        <v/>
      </c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228"/>
      <c r="U8" s="230" t="s">
        <v>4</v>
      </c>
      <c r="V8" s="231"/>
      <c r="W8" s="231"/>
      <c r="X8" s="232"/>
      <c r="Y8" s="110" t="str">
        <f>IF(クラブ情報!$J$8="","",クラブ情報!$J$8)</f>
        <v/>
      </c>
      <c r="Z8" s="111"/>
      <c r="AA8" s="111"/>
      <c r="AB8" s="111"/>
      <c r="AC8" s="111"/>
      <c r="AD8" s="111"/>
      <c r="AE8" s="111"/>
      <c r="AF8" s="111"/>
      <c r="AG8" s="111"/>
      <c r="AH8" s="111"/>
      <c r="AI8" s="228"/>
      <c r="AK8" s="2"/>
      <c r="AL8" s="227" t="s">
        <v>0</v>
      </c>
      <c r="AM8" s="227"/>
      <c r="AN8" s="227"/>
      <c r="AO8" s="227"/>
      <c r="AP8" s="110" t="str">
        <f>IF(クラブ情報!$J$6="","",クラブ情報!$J$6)</f>
        <v/>
      </c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228"/>
      <c r="BE8" s="230" t="s">
        <v>4</v>
      </c>
      <c r="BF8" s="231"/>
      <c r="BG8" s="231"/>
      <c r="BH8" s="232"/>
      <c r="BI8" s="110" t="str">
        <f>IF(クラブ情報!$J$8="","",クラブ情報!$J$8)</f>
        <v/>
      </c>
      <c r="BJ8" s="111"/>
      <c r="BK8" s="111"/>
      <c r="BL8" s="111"/>
      <c r="BM8" s="111"/>
      <c r="BN8" s="111"/>
      <c r="BO8" s="111"/>
      <c r="BP8" s="111"/>
      <c r="BQ8" s="111"/>
      <c r="BR8" s="111"/>
      <c r="BS8" s="228"/>
    </row>
    <row r="9" spans="1:74" ht="21.6" customHeight="1" x14ac:dyDescent="0.2">
      <c r="A9" s="2"/>
      <c r="B9" s="233" t="s">
        <v>1</v>
      </c>
      <c r="C9" s="233"/>
      <c r="D9" s="233"/>
      <c r="E9" s="233"/>
      <c r="F9" s="112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229"/>
      <c r="U9" s="234" t="s">
        <v>5</v>
      </c>
      <c r="V9" s="235"/>
      <c r="W9" s="235"/>
      <c r="X9" s="236"/>
      <c r="Y9" s="112"/>
      <c r="Z9" s="113"/>
      <c r="AA9" s="113"/>
      <c r="AB9" s="113"/>
      <c r="AC9" s="113"/>
      <c r="AD9" s="113"/>
      <c r="AE9" s="113"/>
      <c r="AF9" s="113"/>
      <c r="AG9" s="113"/>
      <c r="AH9" s="113"/>
      <c r="AI9" s="229"/>
      <c r="AK9" s="2"/>
      <c r="AL9" s="233" t="s">
        <v>1</v>
      </c>
      <c r="AM9" s="233"/>
      <c r="AN9" s="233"/>
      <c r="AO9" s="233"/>
      <c r="AP9" s="112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229"/>
      <c r="BE9" s="234" t="s">
        <v>5</v>
      </c>
      <c r="BF9" s="235"/>
      <c r="BG9" s="235"/>
      <c r="BH9" s="236"/>
      <c r="BI9" s="112"/>
      <c r="BJ9" s="113"/>
      <c r="BK9" s="113"/>
      <c r="BL9" s="113"/>
      <c r="BM9" s="113"/>
      <c r="BN9" s="113"/>
      <c r="BO9" s="113"/>
      <c r="BP9" s="113"/>
      <c r="BQ9" s="113"/>
      <c r="BR9" s="113"/>
      <c r="BS9" s="229"/>
    </row>
    <row r="10" spans="1:74" ht="21.6" customHeight="1" x14ac:dyDescent="0.2">
      <c r="B10" s="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L10" s="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</row>
    <row r="11" spans="1:74" ht="30" customHeight="1" thickBot="1" x14ac:dyDescent="0.25">
      <c r="B11" s="240" t="s">
        <v>3</v>
      </c>
      <c r="C11" s="240"/>
      <c r="D11" s="240"/>
      <c r="E11" s="240"/>
      <c r="F11" s="395" t="s">
        <v>7</v>
      </c>
      <c r="G11" s="102"/>
      <c r="H11" s="102"/>
      <c r="I11" s="102"/>
      <c r="J11" s="102"/>
      <c r="K11" s="102"/>
      <c r="L11" s="102"/>
      <c r="M11" s="102"/>
      <c r="N11" s="395" t="s">
        <v>17</v>
      </c>
      <c r="O11" s="102"/>
      <c r="P11" s="102"/>
      <c r="Q11" s="102"/>
      <c r="R11" s="102"/>
      <c r="S11" s="102"/>
      <c r="T11" s="102"/>
      <c r="U11" s="396"/>
      <c r="V11" s="403" t="s">
        <v>29</v>
      </c>
      <c r="W11" s="404"/>
      <c r="X11" s="404"/>
      <c r="Y11" s="405"/>
      <c r="Z11" s="202" t="s">
        <v>163</v>
      </c>
      <c r="AA11" s="413"/>
      <c r="AB11" s="413"/>
      <c r="AC11" s="413"/>
      <c r="AD11" s="414"/>
      <c r="AE11" s="204" t="s">
        <v>136</v>
      </c>
      <c r="AF11" s="205"/>
      <c r="AG11" s="205"/>
      <c r="AH11" s="205"/>
      <c r="AI11" s="206"/>
      <c r="AL11" s="240" t="s">
        <v>3</v>
      </c>
      <c r="AM11" s="240"/>
      <c r="AN11" s="240"/>
      <c r="AO11" s="240"/>
      <c r="AP11" s="395" t="s">
        <v>7</v>
      </c>
      <c r="AQ11" s="102"/>
      <c r="AR11" s="102"/>
      <c r="AS11" s="102"/>
      <c r="AT11" s="102"/>
      <c r="AU11" s="102"/>
      <c r="AV11" s="102"/>
      <c r="AW11" s="102"/>
      <c r="AX11" s="395" t="s">
        <v>17</v>
      </c>
      <c r="AY11" s="102"/>
      <c r="AZ11" s="102"/>
      <c r="BA11" s="102"/>
      <c r="BB11" s="102"/>
      <c r="BC11" s="102"/>
      <c r="BD11" s="102"/>
      <c r="BE11" s="396"/>
      <c r="BF11" s="403" t="s">
        <v>29</v>
      </c>
      <c r="BG11" s="404"/>
      <c r="BH11" s="404"/>
      <c r="BI11" s="405"/>
      <c r="BJ11" s="202" t="s">
        <v>163</v>
      </c>
      <c r="BK11" s="413"/>
      <c r="BL11" s="413"/>
      <c r="BM11" s="413"/>
      <c r="BN11" s="414"/>
      <c r="BO11" s="204" t="s">
        <v>136</v>
      </c>
      <c r="BP11" s="205"/>
      <c r="BQ11" s="205"/>
      <c r="BR11" s="205"/>
      <c r="BS11" s="206"/>
      <c r="BV11" s="1" t="s">
        <v>143</v>
      </c>
    </row>
    <row r="12" spans="1:74" ht="30" customHeight="1" x14ac:dyDescent="0.2">
      <c r="B12" s="218">
        <v>1</v>
      </c>
      <c r="C12" s="218"/>
      <c r="D12" s="218"/>
      <c r="E12" s="219"/>
      <c r="F12" s="267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11" t="s">
        <v>189</v>
      </c>
      <c r="W12" s="212"/>
      <c r="X12" s="212"/>
      <c r="Y12" s="213"/>
      <c r="Z12" s="211"/>
      <c r="AA12" s="212"/>
      <c r="AB12" s="212"/>
      <c r="AC12" s="212"/>
      <c r="AD12" s="213"/>
      <c r="AE12" s="268"/>
      <c r="AF12" s="268"/>
      <c r="AG12" s="268"/>
      <c r="AH12" s="268"/>
      <c r="AI12" s="402"/>
      <c r="AJ12" s="24">
        <f t="shared" ref="AJ12:AJ19" si="0">IF(AND(Z12="",AE12="○"),1,0)</f>
        <v>0</v>
      </c>
      <c r="AL12" s="218">
        <v>1</v>
      </c>
      <c r="AM12" s="218"/>
      <c r="AN12" s="218"/>
      <c r="AO12" s="219"/>
      <c r="AP12" s="267"/>
      <c r="AQ12" s="268"/>
      <c r="AR12" s="268"/>
      <c r="AS12" s="268"/>
      <c r="AT12" s="268"/>
      <c r="AU12" s="268"/>
      <c r="AV12" s="268"/>
      <c r="AW12" s="268"/>
      <c r="AX12" s="268"/>
      <c r="AY12" s="268"/>
      <c r="AZ12" s="268"/>
      <c r="BA12" s="268"/>
      <c r="BB12" s="268"/>
      <c r="BC12" s="268"/>
      <c r="BD12" s="268"/>
      <c r="BE12" s="268"/>
      <c r="BF12" s="211"/>
      <c r="BG12" s="212"/>
      <c r="BH12" s="212"/>
      <c r="BI12" s="213"/>
      <c r="BJ12" s="211"/>
      <c r="BK12" s="212"/>
      <c r="BL12" s="212"/>
      <c r="BM12" s="212"/>
      <c r="BN12" s="213"/>
      <c r="BO12" s="268"/>
      <c r="BP12" s="268"/>
      <c r="BQ12" s="268"/>
      <c r="BR12" s="268"/>
      <c r="BS12" s="402"/>
      <c r="BT12" s="24">
        <f t="shared" ref="BT12:BT19" si="1">IF(AND(BJ12="",BO12="○"),1,0)</f>
        <v>0</v>
      </c>
    </row>
    <row r="13" spans="1:74" ht="30" customHeight="1" x14ac:dyDescent="0.2">
      <c r="B13" s="218">
        <v>2</v>
      </c>
      <c r="C13" s="218"/>
      <c r="D13" s="218"/>
      <c r="E13" s="219"/>
      <c r="F13" s="270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44"/>
      <c r="W13" s="245"/>
      <c r="X13" s="245"/>
      <c r="Y13" s="248"/>
      <c r="Z13" s="244"/>
      <c r="AA13" s="245"/>
      <c r="AB13" s="245"/>
      <c r="AC13" s="245"/>
      <c r="AD13" s="248"/>
      <c r="AE13" s="271"/>
      <c r="AF13" s="271"/>
      <c r="AG13" s="271"/>
      <c r="AH13" s="271"/>
      <c r="AI13" s="401"/>
      <c r="AJ13" s="24">
        <f t="shared" si="0"/>
        <v>0</v>
      </c>
      <c r="AL13" s="218">
        <v>2</v>
      </c>
      <c r="AM13" s="218"/>
      <c r="AN13" s="218"/>
      <c r="AO13" s="219"/>
      <c r="AP13" s="270"/>
      <c r="AQ13" s="271"/>
      <c r="AR13" s="271"/>
      <c r="AS13" s="271"/>
      <c r="AT13" s="271"/>
      <c r="AU13" s="271"/>
      <c r="AV13" s="271"/>
      <c r="AW13" s="271"/>
      <c r="AX13" s="271"/>
      <c r="AY13" s="271"/>
      <c r="AZ13" s="271"/>
      <c r="BA13" s="271"/>
      <c r="BB13" s="271"/>
      <c r="BC13" s="271"/>
      <c r="BD13" s="271"/>
      <c r="BE13" s="271"/>
      <c r="BF13" s="244"/>
      <c r="BG13" s="245"/>
      <c r="BH13" s="245"/>
      <c r="BI13" s="248"/>
      <c r="BJ13" s="244"/>
      <c r="BK13" s="245"/>
      <c r="BL13" s="245"/>
      <c r="BM13" s="245"/>
      <c r="BN13" s="248"/>
      <c r="BO13" s="271"/>
      <c r="BP13" s="271"/>
      <c r="BQ13" s="271"/>
      <c r="BR13" s="271"/>
      <c r="BS13" s="401"/>
      <c r="BT13" s="24">
        <f t="shared" si="1"/>
        <v>0</v>
      </c>
    </row>
    <row r="14" spans="1:74" ht="30" customHeight="1" x14ac:dyDescent="0.2">
      <c r="B14" s="218">
        <v>3</v>
      </c>
      <c r="C14" s="218"/>
      <c r="D14" s="218"/>
      <c r="E14" s="219"/>
      <c r="F14" s="270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44"/>
      <c r="W14" s="245"/>
      <c r="X14" s="245"/>
      <c r="Y14" s="248"/>
      <c r="Z14" s="244"/>
      <c r="AA14" s="245"/>
      <c r="AB14" s="245"/>
      <c r="AC14" s="245"/>
      <c r="AD14" s="248"/>
      <c r="AE14" s="271"/>
      <c r="AF14" s="271"/>
      <c r="AG14" s="271"/>
      <c r="AH14" s="271"/>
      <c r="AI14" s="401"/>
      <c r="AJ14" s="24">
        <f t="shared" si="0"/>
        <v>0</v>
      </c>
      <c r="AL14" s="218">
        <v>3</v>
      </c>
      <c r="AM14" s="218"/>
      <c r="AN14" s="218"/>
      <c r="AO14" s="219"/>
      <c r="AP14" s="270"/>
      <c r="AQ14" s="271"/>
      <c r="AR14" s="271"/>
      <c r="AS14" s="271"/>
      <c r="AT14" s="271"/>
      <c r="AU14" s="271"/>
      <c r="AV14" s="271"/>
      <c r="AW14" s="271"/>
      <c r="AX14" s="271"/>
      <c r="AY14" s="271"/>
      <c r="AZ14" s="271"/>
      <c r="BA14" s="271"/>
      <c r="BB14" s="271"/>
      <c r="BC14" s="271"/>
      <c r="BD14" s="271"/>
      <c r="BE14" s="271"/>
      <c r="BF14" s="244"/>
      <c r="BG14" s="245"/>
      <c r="BH14" s="245"/>
      <c r="BI14" s="248"/>
      <c r="BJ14" s="244"/>
      <c r="BK14" s="245"/>
      <c r="BL14" s="245"/>
      <c r="BM14" s="245"/>
      <c r="BN14" s="248"/>
      <c r="BO14" s="271"/>
      <c r="BP14" s="271"/>
      <c r="BQ14" s="271"/>
      <c r="BR14" s="271"/>
      <c r="BS14" s="401"/>
      <c r="BT14" s="24">
        <f t="shared" si="1"/>
        <v>0</v>
      </c>
    </row>
    <row r="15" spans="1:74" ht="30" customHeight="1" x14ac:dyDescent="0.2">
      <c r="B15" s="218">
        <v>4</v>
      </c>
      <c r="C15" s="218"/>
      <c r="D15" s="218"/>
      <c r="E15" s="219"/>
      <c r="F15" s="270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44"/>
      <c r="W15" s="245"/>
      <c r="X15" s="245"/>
      <c r="Y15" s="248"/>
      <c r="Z15" s="244"/>
      <c r="AA15" s="245"/>
      <c r="AB15" s="245"/>
      <c r="AC15" s="245"/>
      <c r="AD15" s="248"/>
      <c r="AE15" s="271"/>
      <c r="AF15" s="271"/>
      <c r="AG15" s="271"/>
      <c r="AH15" s="271"/>
      <c r="AI15" s="401"/>
      <c r="AJ15" s="24">
        <f t="shared" si="0"/>
        <v>0</v>
      </c>
      <c r="AL15" s="218">
        <v>4</v>
      </c>
      <c r="AM15" s="218"/>
      <c r="AN15" s="218"/>
      <c r="AO15" s="219"/>
      <c r="AP15" s="270"/>
      <c r="AQ15" s="271"/>
      <c r="AR15" s="271"/>
      <c r="AS15" s="271"/>
      <c r="AT15" s="271"/>
      <c r="AU15" s="271"/>
      <c r="AV15" s="271"/>
      <c r="AW15" s="271"/>
      <c r="AX15" s="271"/>
      <c r="AY15" s="271"/>
      <c r="AZ15" s="271"/>
      <c r="BA15" s="271"/>
      <c r="BB15" s="271"/>
      <c r="BC15" s="271"/>
      <c r="BD15" s="271"/>
      <c r="BE15" s="271"/>
      <c r="BF15" s="244"/>
      <c r="BG15" s="245"/>
      <c r="BH15" s="245"/>
      <c r="BI15" s="248"/>
      <c r="BJ15" s="244"/>
      <c r="BK15" s="245"/>
      <c r="BL15" s="245"/>
      <c r="BM15" s="245"/>
      <c r="BN15" s="248"/>
      <c r="BO15" s="271"/>
      <c r="BP15" s="271"/>
      <c r="BQ15" s="271"/>
      <c r="BR15" s="271"/>
      <c r="BS15" s="401"/>
      <c r="BT15" s="24">
        <f t="shared" si="1"/>
        <v>0</v>
      </c>
    </row>
    <row r="16" spans="1:74" ht="30" customHeight="1" x14ac:dyDescent="0.2">
      <c r="B16" s="218">
        <v>5</v>
      </c>
      <c r="C16" s="218"/>
      <c r="D16" s="218"/>
      <c r="E16" s="219"/>
      <c r="F16" s="270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44"/>
      <c r="W16" s="245"/>
      <c r="X16" s="245"/>
      <c r="Y16" s="248"/>
      <c r="Z16" s="244"/>
      <c r="AA16" s="245"/>
      <c r="AB16" s="245"/>
      <c r="AC16" s="245"/>
      <c r="AD16" s="248"/>
      <c r="AE16" s="271"/>
      <c r="AF16" s="271"/>
      <c r="AG16" s="271"/>
      <c r="AH16" s="271"/>
      <c r="AI16" s="401"/>
      <c r="AJ16" s="24">
        <f t="shared" si="0"/>
        <v>0</v>
      </c>
      <c r="AL16" s="218">
        <v>5</v>
      </c>
      <c r="AM16" s="218"/>
      <c r="AN16" s="218"/>
      <c r="AO16" s="219"/>
      <c r="AP16" s="270"/>
      <c r="AQ16" s="271"/>
      <c r="AR16" s="271"/>
      <c r="AS16" s="271"/>
      <c r="AT16" s="271"/>
      <c r="AU16" s="271"/>
      <c r="AV16" s="271"/>
      <c r="AW16" s="271"/>
      <c r="AX16" s="271"/>
      <c r="AY16" s="271"/>
      <c r="AZ16" s="271"/>
      <c r="BA16" s="271"/>
      <c r="BB16" s="271"/>
      <c r="BC16" s="271"/>
      <c r="BD16" s="271"/>
      <c r="BE16" s="271"/>
      <c r="BF16" s="244"/>
      <c r="BG16" s="245"/>
      <c r="BH16" s="245"/>
      <c r="BI16" s="248"/>
      <c r="BJ16" s="244"/>
      <c r="BK16" s="245"/>
      <c r="BL16" s="245"/>
      <c r="BM16" s="245"/>
      <c r="BN16" s="248"/>
      <c r="BO16" s="271"/>
      <c r="BP16" s="271"/>
      <c r="BQ16" s="271"/>
      <c r="BR16" s="271"/>
      <c r="BS16" s="401"/>
      <c r="BT16" s="24">
        <f t="shared" si="1"/>
        <v>0</v>
      </c>
    </row>
    <row r="17" spans="1:72" ht="30" customHeight="1" x14ac:dyDescent="0.2">
      <c r="B17" s="218">
        <v>6</v>
      </c>
      <c r="C17" s="218"/>
      <c r="D17" s="218"/>
      <c r="E17" s="219"/>
      <c r="F17" s="270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  <c r="V17" s="244"/>
      <c r="W17" s="245"/>
      <c r="X17" s="245"/>
      <c r="Y17" s="248"/>
      <c r="Z17" s="244"/>
      <c r="AA17" s="245"/>
      <c r="AB17" s="245"/>
      <c r="AC17" s="245"/>
      <c r="AD17" s="248"/>
      <c r="AE17" s="271"/>
      <c r="AF17" s="271"/>
      <c r="AG17" s="271"/>
      <c r="AH17" s="271"/>
      <c r="AI17" s="401"/>
      <c r="AJ17" s="24">
        <f t="shared" si="0"/>
        <v>0</v>
      </c>
      <c r="AL17" s="218">
        <v>6</v>
      </c>
      <c r="AM17" s="218"/>
      <c r="AN17" s="218"/>
      <c r="AO17" s="219"/>
      <c r="AP17" s="270"/>
      <c r="AQ17" s="271"/>
      <c r="AR17" s="271"/>
      <c r="AS17" s="271"/>
      <c r="AT17" s="271"/>
      <c r="AU17" s="271"/>
      <c r="AV17" s="271"/>
      <c r="AW17" s="271"/>
      <c r="AX17" s="271"/>
      <c r="AY17" s="271"/>
      <c r="AZ17" s="271"/>
      <c r="BA17" s="271"/>
      <c r="BB17" s="271"/>
      <c r="BC17" s="271"/>
      <c r="BD17" s="271"/>
      <c r="BE17" s="271"/>
      <c r="BF17" s="244"/>
      <c r="BG17" s="245"/>
      <c r="BH17" s="245"/>
      <c r="BI17" s="248"/>
      <c r="BJ17" s="244"/>
      <c r="BK17" s="245"/>
      <c r="BL17" s="245"/>
      <c r="BM17" s="245"/>
      <c r="BN17" s="248"/>
      <c r="BO17" s="271"/>
      <c r="BP17" s="271"/>
      <c r="BQ17" s="271"/>
      <c r="BR17" s="271"/>
      <c r="BS17" s="401"/>
      <c r="BT17" s="24">
        <f t="shared" si="1"/>
        <v>0</v>
      </c>
    </row>
    <row r="18" spans="1:72" ht="30" customHeight="1" x14ac:dyDescent="0.2">
      <c r="B18" s="218">
        <v>7</v>
      </c>
      <c r="C18" s="218"/>
      <c r="D18" s="218"/>
      <c r="E18" s="219"/>
      <c r="F18" s="270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44"/>
      <c r="W18" s="245"/>
      <c r="X18" s="245"/>
      <c r="Y18" s="248"/>
      <c r="Z18" s="244"/>
      <c r="AA18" s="245"/>
      <c r="AB18" s="245"/>
      <c r="AC18" s="245"/>
      <c r="AD18" s="248"/>
      <c r="AE18" s="271"/>
      <c r="AF18" s="271"/>
      <c r="AG18" s="271"/>
      <c r="AH18" s="271"/>
      <c r="AI18" s="401"/>
      <c r="AJ18" s="24">
        <f t="shared" si="0"/>
        <v>0</v>
      </c>
      <c r="AL18" s="218">
        <v>7</v>
      </c>
      <c r="AM18" s="218"/>
      <c r="AN18" s="218"/>
      <c r="AO18" s="219"/>
      <c r="AP18" s="270"/>
      <c r="AQ18" s="271"/>
      <c r="AR18" s="271"/>
      <c r="AS18" s="271"/>
      <c r="AT18" s="271"/>
      <c r="AU18" s="271"/>
      <c r="AV18" s="271"/>
      <c r="AW18" s="271"/>
      <c r="AX18" s="271"/>
      <c r="AY18" s="271"/>
      <c r="AZ18" s="271"/>
      <c r="BA18" s="271"/>
      <c r="BB18" s="271"/>
      <c r="BC18" s="271"/>
      <c r="BD18" s="271"/>
      <c r="BE18" s="271"/>
      <c r="BF18" s="244"/>
      <c r="BG18" s="245"/>
      <c r="BH18" s="245"/>
      <c r="BI18" s="248"/>
      <c r="BJ18" s="244"/>
      <c r="BK18" s="245"/>
      <c r="BL18" s="245"/>
      <c r="BM18" s="245"/>
      <c r="BN18" s="248"/>
      <c r="BO18" s="271"/>
      <c r="BP18" s="271"/>
      <c r="BQ18" s="271"/>
      <c r="BR18" s="271"/>
      <c r="BS18" s="401"/>
      <c r="BT18" s="24">
        <f t="shared" si="1"/>
        <v>0</v>
      </c>
    </row>
    <row r="19" spans="1:72" ht="30" customHeight="1" thickBot="1" x14ac:dyDescent="0.25">
      <c r="B19" s="218">
        <v>8</v>
      </c>
      <c r="C19" s="218"/>
      <c r="D19" s="218"/>
      <c r="E19" s="219"/>
      <c r="F19" s="273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07"/>
      <c r="W19" s="208"/>
      <c r="X19" s="208"/>
      <c r="Y19" s="257"/>
      <c r="Z19" s="207"/>
      <c r="AA19" s="208"/>
      <c r="AB19" s="208"/>
      <c r="AC19" s="208"/>
      <c r="AD19" s="257"/>
      <c r="AE19" s="274"/>
      <c r="AF19" s="274"/>
      <c r="AG19" s="274"/>
      <c r="AH19" s="274"/>
      <c r="AI19" s="409"/>
      <c r="AJ19" s="24">
        <f t="shared" si="0"/>
        <v>0</v>
      </c>
      <c r="AL19" s="218">
        <v>8</v>
      </c>
      <c r="AM19" s="218"/>
      <c r="AN19" s="218"/>
      <c r="AO19" s="219"/>
      <c r="AP19" s="273"/>
      <c r="AQ19" s="274"/>
      <c r="AR19" s="274"/>
      <c r="AS19" s="274"/>
      <c r="AT19" s="274"/>
      <c r="AU19" s="274"/>
      <c r="AV19" s="274"/>
      <c r="AW19" s="274"/>
      <c r="AX19" s="274"/>
      <c r="AY19" s="274"/>
      <c r="AZ19" s="274"/>
      <c r="BA19" s="274"/>
      <c r="BB19" s="274"/>
      <c r="BC19" s="274"/>
      <c r="BD19" s="274"/>
      <c r="BE19" s="274"/>
      <c r="BF19" s="207"/>
      <c r="BG19" s="208"/>
      <c r="BH19" s="208"/>
      <c r="BI19" s="257"/>
      <c r="BJ19" s="207"/>
      <c r="BK19" s="208"/>
      <c r="BL19" s="208"/>
      <c r="BM19" s="208"/>
      <c r="BN19" s="257"/>
      <c r="BO19" s="274"/>
      <c r="BP19" s="274"/>
      <c r="BQ19" s="274"/>
      <c r="BR19" s="274"/>
      <c r="BS19" s="409"/>
      <c r="BT19" s="24">
        <f t="shared" si="1"/>
        <v>0</v>
      </c>
    </row>
    <row r="20" spans="1:72" ht="21.6" customHeight="1" x14ac:dyDescent="0.2">
      <c r="A20" s="2"/>
      <c r="B20" s="23" t="s">
        <v>6</v>
      </c>
      <c r="C20" s="23"/>
      <c r="D20" s="23"/>
      <c r="E20" s="2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418">
        <f>COUNTA(Z12:AD19)</f>
        <v>0</v>
      </c>
      <c r="AA20" s="418"/>
      <c r="AB20" s="418"/>
      <c r="AC20" s="418"/>
      <c r="AD20" s="418"/>
      <c r="AE20" s="216">
        <f>COUNTA(AE12:AI19)</f>
        <v>0</v>
      </c>
      <c r="AF20" s="216"/>
      <c r="AG20" s="216"/>
      <c r="AH20" s="216"/>
      <c r="AI20" s="216"/>
      <c r="AJ20" s="24">
        <f>SUM(AJ12:AJ19)</f>
        <v>0</v>
      </c>
      <c r="AK20" s="2"/>
      <c r="AL20" s="23" t="s">
        <v>6</v>
      </c>
      <c r="AM20" s="23"/>
      <c r="AN20" s="23"/>
      <c r="AO20" s="23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418">
        <f>COUNTA(BJ12:BN19)</f>
        <v>0</v>
      </c>
      <c r="BK20" s="418"/>
      <c r="BL20" s="418"/>
      <c r="BM20" s="418"/>
      <c r="BN20" s="418"/>
      <c r="BO20" s="216">
        <f>COUNTA(BO12:BS19)</f>
        <v>0</v>
      </c>
      <c r="BP20" s="216"/>
      <c r="BQ20" s="216"/>
      <c r="BR20" s="216"/>
      <c r="BS20" s="216"/>
      <c r="BT20" s="24">
        <f>SUM(BT12:BT19)</f>
        <v>0</v>
      </c>
    </row>
    <row r="21" spans="1:72" ht="21.6" customHeight="1" x14ac:dyDescent="0.2">
      <c r="B21" s="2"/>
      <c r="C21" s="2"/>
      <c r="D21" s="2"/>
      <c r="E21" s="2"/>
      <c r="F21" s="2"/>
      <c r="G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0"/>
      <c r="Z21" s="20"/>
      <c r="AA21" s="20"/>
      <c r="AB21" s="20"/>
      <c r="AC21" s="20"/>
      <c r="AD21" s="20"/>
      <c r="AE21" s="20"/>
      <c r="AF21" s="20"/>
      <c r="AG21" s="20"/>
      <c r="AI21" s="2"/>
      <c r="AL21" s="2"/>
      <c r="AM21" s="2"/>
      <c r="AN21" s="2"/>
      <c r="AO21" s="2"/>
      <c r="AP21" s="2"/>
      <c r="AQ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0"/>
      <c r="BJ21" s="20"/>
      <c r="BK21" s="20"/>
      <c r="BL21" s="20"/>
      <c r="BM21" s="20"/>
      <c r="BN21" s="20"/>
      <c r="BO21" s="20"/>
      <c r="BP21" s="20"/>
      <c r="BQ21" s="20"/>
      <c r="BS21" s="2"/>
    </row>
  </sheetData>
  <mergeCells count="138">
    <mergeCell ref="C2:AB3"/>
    <mergeCell ref="AE2:AF2"/>
    <mergeCell ref="AM2:BL3"/>
    <mergeCell ref="BO2:BP2"/>
    <mergeCell ref="B5:E5"/>
    <mergeCell ref="F5:K5"/>
    <mergeCell ref="AE5:AH5"/>
    <mergeCell ref="AL5:AO5"/>
    <mergeCell ref="AP5:AU5"/>
    <mergeCell ref="BO5:BR5"/>
    <mergeCell ref="BE8:BH8"/>
    <mergeCell ref="BI8:BS9"/>
    <mergeCell ref="B9:E9"/>
    <mergeCell ref="U9:X9"/>
    <mergeCell ref="AL9:AO9"/>
    <mergeCell ref="BE9:BH9"/>
    <mergeCell ref="B6:H6"/>
    <mergeCell ref="Y6:AI6"/>
    <mergeCell ref="AL6:AR6"/>
    <mergeCell ref="BI6:BS6"/>
    <mergeCell ref="B8:E8"/>
    <mergeCell ref="F8:T9"/>
    <mergeCell ref="U8:X8"/>
    <mergeCell ref="Y8:AI9"/>
    <mergeCell ref="AL8:AO8"/>
    <mergeCell ref="AP8:BD9"/>
    <mergeCell ref="AL11:AO11"/>
    <mergeCell ref="AP11:AW11"/>
    <mergeCell ref="AX11:BE11"/>
    <mergeCell ref="BF11:BI11"/>
    <mergeCell ref="BJ11:BN11"/>
    <mergeCell ref="BO11:BS11"/>
    <mergeCell ref="B11:E11"/>
    <mergeCell ref="F11:M11"/>
    <mergeCell ref="N11:U11"/>
    <mergeCell ref="V11:Y11"/>
    <mergeCell ref="Z11:AD11"/>
    <mergeCell ref="AE11:AI11"/>
    <mergeCell ref="AL12:AO12"/>
    <mergeCell ref="AP12:AW12"/>
    <mergeCell ref="AX12:BE12"/>
    <mergeCell ref="BF12:BI12"/>
    <mergeCell ref="BJ12:BN12"/>
    <mergeCell ref="BO12:BS12"/>
    <mergeCell ref="B12:E12"/>
    <mergeCell ref="F12:M12"/>
    <mergeCell ref="N12:U12"/>
    <mergeCell ref="V12:Y12"/>
    <mergeCell ref="Z12:AD12"/>
    <mergeCell ref="AE12:AI12"/>
    <mergeCell ref="AL13:AO13"/>
    <mergeCell ref="AP13:AW13"/>
    <mergeCell ref="AX13:BE13"/>
    <mergeCell ref="BF13:BI13"/>
    <mergeCell ref="BJ13:BN13"/>
    <mergeCell ref="BO13:BS13"/>
    <mergeCell ref="B13:E13"/>
    <mergeCell ref="F13:M13"/>
    <mergeCell ref="N13:U13"/>
    <mergeCell ref="V13:Y13"/>
    <mergeCell ref="Z13:AD13"/>
    <mergeCell ref="AE13:AI13"/>
    <mergeCell ref="AL14:AO14"/>
    <mergeCell ref="AP14:AW14"/>
    <mergeCell ref="AX14:BE14"/>
    <mergeCell ref="BF14:BI14"/>
    <mergeCell ref="BJ14:BN14"/>
    <mergeCell ref="BO14:BS14"/>
    <mergeCell ref="B14:E14"/>
    <mergeCell ref="F14:M14"/>
    <mergeCell ref="N14:U14"/>
    <mergeCell ref="V14:Y14"/>
    <mergeCell ref="Z14:AD14"/>
    <mergeCell ref="AE14:AI14"/>
    <mergeCell ref="AL15:AO15"/>
    <mergeCell ref="AP15:AW15"/>
    <mergeCell ref="AX15:BE15"/>
    <mergeCell ref="BF15:BI15"/>
    <mergeCell ref="BJ15:BN15"/>
    <mergeCell ref="BO15:BS15"/>
    <mergeCell ref="B15:E15"/>
    <mergeCell ref="F15:M15"/>
    <mergeCell ref="N15:U15"/>
    <mergeCell ref="V15:Y15"/>
    <mergeCell ref="Z15:AD15"/>
    <mergeCell ref="AE15:AI15"/>
    <mergeCell ref="AL16:AO16"/>
    <mergeCell ref="AP16:AW16"/>
    <mergeCell ref="AX16:BE16"/>
    <mergeCell ref="BF16:BI16"/>
    <mergeCell ref="BJ16:BN16"/>
    <mergeCell ref="BO16:BS16"/>
    <mergeCell ref="B16:E16"/>
    <mergeCell ref="F16:M16"/>
    <mergeCell ref="N16:U16"/>
    <mergeCell ref="V16:Y16"/>
    <mergeCell ref="Z16:AD16"/>
    <mergeCell ref="AE16:AI16"/>
    <mergeCell ref="AL17:AO17"/>
    <mergeCell ref="AP17:AW17"/>
    <mergeCell ref="AX17:BE17"/>
    <mergeCell ref="BF17:BI17"/>
    <mergeCell ref="BJ17:BN17"/>
    <mergeCell ref="BO17:BS17"/>
    <mergeCell ref="B17:E17"/>
    <mergeCell ref="F17:M17"/>
    <mergeCell ref="N17:U17"/>
    <mergeCell ref="V17:Y17"/>
    <mergeCell ref="Z17:AD17"/>
    <mergeCell ref="AE17:AI17"/>
    <mergeCell ref="BF18:BI18"/>
    <mergeCell ref="BJ18:BN18"/>
    <mergeCell ref="BO18:BS18"/>
    <mergeCell ref="B18:E18"/>
    <mergeCell ref="F18:M18"/>
    <mergeCell ref="N18:U18"/>
    <mergeCell ref="V18:Y18"/>
    <mergeCell ref="Z18:AD18"/>
    <mergeCell ref="AE18:AI18"/>
    <mergeCell ref="B19:E19"/>
    <mergeCell ref="F19:M19"/>
    <mergeCell ref="N19:U19"/>
    <mergeCell ref="V19:Y19"/>
    <mergeCell ref="Z19:AD19"/>
    <mergeCell ref="AE19:AI19"/>
    <mergeCell ref="AL18:AO18"/>
    <mergeCell ref="AP18:AW18"/>
    <mergeCell ref="AX18:BE18"/>
    <mergeCell ref="Z20:AD20"/>
    <mergeCell ref="AE20:AI20"/>
    <mergeCell ref="BJ20:BN20"/>
    <mergeCell ref="BO20:BS20"/>
    <mergeCell ref="AL19:AO19"/>
    <mergeCell ref="AP19:AW19"/>
    <mergeCell ref="AX19:BE19"/>
    <mergeCell ref="BF19:BI19"/>
    <mergeCell ref="BJ19:BN19"/>
    <mergeCell ref="BO19:BS19"/>
  </mergeCells>
  <phoneticPr fontId="3"/>
  <dataValidations count="5">
    <dataValidation allowBlank="1" showInputMessage="1" showErrorMessage="1" prompt="クラブ情報_x000a_シートで入力" sqref="F8:T9 Y8:AI9 AP8:BD9 BI8:BS9" xr:uid="{9629DB5D-EB49-451A-8E8A-358BAB683133}"/>
    <dataValidation type="list" allowBlank="1" showInputMessage="1" showErrorMessage="1" sqref="BF12:BI19 V13:Y19" xr:uid="{5CA1BDD7-3124-4FCF-8B69-7D1F479E26E9}">
      <formula1>"１分,１分１５秒,１分３０秒"</formula1>
    </dataValidation>
    <dataValidation imeMode="on" allowBlank="1" showInputMessage="1" showErrorMessage="1" prompt="姓と名の間に_x000a_全角スペースを_x000a_入れてください" sqref="AP12:AP19 AX12:AX19 F12:F19 N12:N19" xr:uid="{2160F5E8-5467-4933-B8AF-C0222C28B37D}"/>
    <dataValidation type="list" allowBlank="1" showInputMessage="1" showErrorMessage="1" sqref="BJ12:BS19 Z12:AI19" xr:uid="{B6920F4C-FF13-4FFC-B76D-D3FC55B3443F}">
      <formula1>"○"</formula1>
    </dataValidation>
    <dataValidation type="list" allowBlank="1" showInputMessage="1" showErrorMessage="1" sqref="V12:Y12" xr:uid="{4EA4F325-E9A6-4654-AAE9-683EC4F1AAE3}">
      <formula1>"１分３０秒"</formula1>
    </dataValidation>
  </dataValidations>
  <printOptions horizontalCentered="1"/>
  <pageMargins left="0.39370078740157483" right="0.39370078740157483" top="0.39370078740157483" bottom="0.19685039370078741" header="0.19685039370078741" footer="0.19685039370078741"/>
  <pageSetup paperSize="9" orientation="portrait" horizontalDpi="4294967293" r:id="rId1"/>
  <colBreaks count="1" manualBreakCount="1">
    <brk id="36" max="27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F232E-61F0-4EC3-A410-772C5036331E}">
  <sheetPr>
    <tabColor rgb="FF92D050"/>
  </sheetPr>
  <dimension ref="A1:BV21"/>
  <sheetViews>
    <sheetView showGridLines="0" view="pageBreakPreview" zoomScale="56" zoomScaleNormal="100" zoomScaleSheetLayoutView="56" workbookViewId="0">
      <pane ySplit="11" topLeftCell="A12" activePane="bottomLeft" state="frozen"/>
      <selection activeCell="AM2" sqref="AM2:BL3"/>
      <selection pane="bottomLeft" activeCell="AM2" sqref="AM2:BL3"/>
    </sheetView>
  </sheetViews>
  <sheetFormatPr defaultColWidth="9" defaultRowHeight="21.6" customHeight="1" x14ac:dyDescent="0.2"/>
  <cols>
    <col min="1" max="292" width="2.6640625" style="1" customWidth="1"/>
    <col min="293" max="16384" width="9" style="1"/>
  </cols>
  <sheetData>
    <row r="1" spans="1:74" ht="9.9" customHeight="1" x14ac:dyDescent="0.2"/>
    <row r="2" spans="1:74" ht="21.6" customHeight="1" thickBot="1" x14ac:dyDescent="0.25">
      <c r="A2" s="2"/>
      <c r="B2" s="2"/>
      <c r="C2" s="220" t="s">
        <v>193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E2" s="221" t="s">
        <v>43</v>
      </c>
      <c r="AF2" s="221"/>
      <c r="AG2" s="33"/>
      <c r="AH2" s="35" t="s">
        <v>39</v>
      </c>
      <c r="AI2" s="33"/>
      <c r="AK2" s="2"/>
      <c r="AL2" s="2"/>
      <c r="AM2" s="220" t="s">
        <v>193</v>
      </c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F2" s="220"/>
      <c r="BG2" s="220"/>
      <c r="BH2" s="220"/>
      <c r="BI2" s="220"/>
      <c r="BJ2" s="220"/>
      <c r="BK2" s="220"/>
      <c r="BL2" s="220"/>
      <c r="BO2" s="221" t="s">
        <v>43</v>
      </c>
      <c r="BP2" s="221"/>
      <c r="BQ2" s="33"/>
      <c r="BR2" s="35" t="s">
        <v>39</v>
      </c>
      <c r="BS2" s="33"/>
    </row>
    <row r="3" spans="1:74" ht="21.6" customHeight="1" x14ac:dyDescent="0.2">
      <c r="A3" s="2"/>
      <c r="B3" s="2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"/>
      <c r="AD3" s="2"/>
      <c r="AE3" s="2"/>
      <c r="AF3" s="2"/>
      <c r="AG3" s="2"/>
      <c r="AK3" s="2"/>
      <c r="AL3" s="2"/>
      <c r="AM3" s="220"/>
      <c r="AN3" s="220"/>
      <c r="AO3" s="220"/>
      <c r="AP3" s="220"/>
      <c r="AQ3" s="220"/>
      <c r="AR3" s="220"/>
      <c r="AS3" s="220"/>
      <c r="AT3" s="220"/>
      <c r="AU3" s="220"/>
      <c r="AV3" s="220"/>
      <c r="AW3" s="220"/>
      <c r="AX3" s="220"/>
      <c r="AY3" s="220"/>
      <c r="AZ3" s="220"/>
      <c r="BA3" s="220"/>
      <c r="BB3" s="220"/>
      <c r="BC3" s="220"/>
      <c r="BD3" s="220"/>
      <c r="BE3" s="220"/>
      <c r="BF3" s="220"/>
      <c r="BG3" s="220"/>
      <c r="BH3" s="220"/>
      <c r="BI3" s="220"/>
      <c r="BJ3" s="220"/>
      <c r="BK3" s="220"/>
      <c r="BL3" s="220"/>
      <c r="BM3" s="2"/>
      <c r="BN3" s="2"/>
      <c r="BO3" s="2"/>
      <c r="BP3" s="2"/>
      <c r="BQ3" s="2"/>
    </row>
    <row r="4" spans="1:74" ht="9.9" customHeight="1" x14ac:dyDescent="0.2"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L4" s="2"/>
      <c r="AM4" s="2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2"/>
      <c r="BO4" s="2"/>
      <c r="BP4" s="2"/>
      <c r="BQ4" s="2"/>
      <c r="BR4" s="2"/>
    </row>
    <row r="5" spans="1:74" s="14" customFormat="1" ht="30" customHeight="1" x14ac:dyDescent="0.2">
      <c r="B5" s="222" t="s">
        <v>67</v>
      </c>
      <c r="C5" s="222"/>
      <c r="D5" s="222"/>
      <c r="E5" s="222"/>
      <c r="F5" s="223" t="s">
        <v>8</v>
      </c>
      <c r="G5" s="223"/>
      <c r="H5" s="223"/>
      <c r="I5" s="223"/>
      <c r="J5" s="223"/>
      <c r="K5" s="223"/>
      <c r="AE5" s="394">
        <f>COUNTA(F12:M19)</f>
        <v>0</v>
      </c>
      <c r="AF5" s="394"/>
      <c r="AG5" s="394"/>
      <c r="AH5" s="224"/>
      <c r="AI5" s="15" t="s">
        <v>15</v>
      </c>
      <c r="AL5" s="222" t="s">
        <v>67</v>
      </c>
      <c r="AM5" s="222"/>
      <c r="AN5" s="222"/>
      <c r="AO5" s="222"/>
      <c r="AP5" s="223" t="s">
        <v>8</v>
      </c>
      <c r="AQ5" s="223"/>
      <c r="AR5" s="223"/>
      <c r="AS5" s="223"/>
      <c r="AT5" s="223"/>
      <c r="AU5" s="223"/>
      <c r="BO5" s="394">
        <f>COUNTA(AP12:AW19)</f>
        <v>0</v>
      </c>
      <c r="BP5" s="394"/>
      <c r="BQ5" s="394"/>
      <c r="BR5" s="224"/>
      <c r="BS5" s="15" t="s">
        <v>15</v>
      </c>
    </row>
    <row r="6" spans="1:74" s="14" customFormat="1" ht="30" customHeight="1" x14ac:dyDescent="0.2">
      <c r="B6" s="226" t="s">
        <v>148</v>
      </c>
      <c r="C6" s="226"/>
      <c r="D6" s="226"/>
      <c r="E6" s="226"/>
      <c r="F6" s="226"/>
      <c r="G6" s="226"/>
      <c r="H6" s="226"/>
      <c r="I6" s="16"/>
      <c r="J6" s="16" t="s">
        <v>71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43" t="s">
        <v>167</v>
      </c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L6" s="226" t="s">
        <v>148</v>
      </c>
      <c r="AM6" s="226"/>
      <c r="AN6" s="226"/>
      <c r="AO6" s="226"/>
      <c r="AP6" s="226"/>
      <c r="AQ6" s="226"/>
      <c r="AR6" s="226"/>
      <c r="AS6" s="16"/>
      <c r="AT6" s="16" t="s">
        <v>71</v>
      </c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43" t="s">
        <v>168</v>
      </c>
      <c r="BJ6" s="143"/>
      <c r="BK6" s="143"/>
      <c r="BL6" s="143"/>
      <c r="BM6" s="143"/>
      <c r="BN6" s="143"/>
      <c r="BO6" s="143"/>
      <c r="BP6" s="143"/>
      <c r="BQ6" s="143"/>
      <c r="BR6" s="143"/>
      <c r="BS6" s="143"/>
    </row>
    <row r="7" spans="1:74" ht="9.9" customHeight="1" x14ac:dyDescent="0.2">
      <c r="B7" s="18"/>
      <c r="C7" s="18"/>
      <c r="D7" s="18"/>
      <c r="E7" s="18"/>
      <c r="F7" s="18"/>
      <c r="G7" s="18"/>
      <c r="H7" s="19"/>
      <c r="I7" s="19"/>
      <c r="J7" s="19"/>
      <c r="K7" s="19"/>
      <c r="L7" s="19"/>
      <c r="M7" s="19"/>
      <c r="N7" s="20"/>
      <c r="O7" s="20"/>
      <c r="P7" s="20"/>
      <c r="Q7" s="20"/>
      <c r="R7" s="20"/>
      <c r="S7" s="20"/>
      <c r="X7" s="21"/>
      <c r="AL7" s="18"/>
      <c r="AM7" s="18"/>
      <c r="AN7" s="18"/>
      <c r="AO7" s="18"/>
      <c r="AP7" s="18"/>
      <c r="AQ7" s="18"/>
      <c r="AR7" s="19"/>
      <c r="AS7" s="19"/>
      <c r="AT7" s="19"/>
      <c r="AU7" s="19"/>
      <c r="AV7" s="19"/>
      <c r="AW7" s="19"/>
      <c r="AX7" s="20"/>
      <c r="AY7" s="20"/>
      <c r="AZ7" s="20"/>
      <c r="BA7" s="20"/>
      <c r="BB7" s="20"/>
      <c r="BC7" s="20"/>
      <c r="BH7" s="21"/>
    </row>
    <row r="8" spans="1:74" ht="21.6" customHeight="1" x14ac:dyDescent="0.2">
      <c r="A8" s="2"/>
      <c r="B8" s="227" t="s">
        <v>0</v>
      </c>
      <c r="C8" s="227"/>
      <c r="D8" s="227"/>
      <c r="E8" s="227"/>
      <c r="F8" s="110" t="str">
        <f>IF(クラブ情報!$J$6="","",クラブ情報!$J$6)</f>
        <v/>
      </c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228"/>
      <c r="U8" s="230" t="s">
        <v>4</v>
      </c>
      <c r="V8" s="231"/>
      <c r="W8" s="231"/>
      <c r="X8" s="232"/>
      <c r="Y8" s="110" t="str">
        <f>IF(クラブ情報!$J$8="","",クラブ情報!$J$8)</f>
        <v/>
      </c>
      <c r="Z8" s="111"/>
      <c r="AA8" s="111"/>
      <c r="AB8" s="111"/>
      <c r="AC8" s="111"/>
      <c r="AD8" s="111"/>
      <c r="AE8" s="111"/>
      <c r="AF8" s="111"/>
      <c r="AG8" s="111"/>
      <c r="AH8" s="111"/>
      <c r="AI8" s="228"/>
      <c r="AK8" s="2"/>
      <c r="AL8" s="227" t="s">
        <v>0</v>
      </c>
      <c r="AM8" s="227"/>
      <c r="AN8" s="227"/>
      <c r="AO8" s="227"/>
      <c r="AP8" s="110" t="str">
        <f>IF(クラブ情報!$J$6="","",クラブ情報!$J$6)</f>
        <v/>
      </c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228"/>
      <c r="BE8" s="230" t="s">
        <v>4</v>
      </c>
      <c r="BF8" s="231"/>
      <c r="BG8" s="231"/>
      <c r="BH8" s="232"/>
      <c r="BI8" s="110" t="str">
        <f>IF(クラブ情報!$J$8="","",クラブ情報!$J$8)</f>
        <v/>
      </c>
      <c r="BJ8" s="111"/>
      <c r="BK8" s="111"/>
      <c r="BL8" s="111"/>
      <c r="BM8" s="111"/>
      <c r="BN8" s="111"/>
      <c r="BO8" s="111"/>
      <c r="BP8" s="111"/>
      <c r="BQ8" s="111"/>
      <c r="BR8" s="111"/>
      <c r="BS8" s="228"/>
    </row>
    <row r="9" spans="1:74" ht="21.6" customHeight="1" x14ac:dyDescent="0.2">
      <c r="A9" s="2"/>
      <c r="B9" s="233" t="s">
        <v>1</v>
      </c>
      <c r="C9" s="233"/>
      <c r="D9" s="233"/>
      <c r="E9" s="233"/>
      <c r="F9" s="112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229"/>
      <c r="U9" s="234" t="s">
        <v>5</v>
      </c>
      <c r="V9" s="235"/>
      <c r="W9" s="235"/>
      <c r="X9" s="236"/>
      <c r="Y9" s="112"/>
      <c r="Z9" s="113"/>
      <c r="AA9" s="113"/>
      <c r="AB9" s="113"/>
      <c r="AC9" s="113"/>
      <c r="AD9" s="113"/>
      <c r="AE9" s="113"/>
      <c r="AF9" s="113"/>
      <c r="AG9" s="113"/>
      <c r="AH9" s="113"/>
      <c r="AI9" s="229"/>
      <c r="AK9" s="2"/>
      <c r="AL9" s="233" t="s">
        <v>1</v>
      </c>
      <c r="AM9" s="233"/>
      <c r="AN9" s="233"/>
      <c r="AO9" s="233"/>
      <c r="AP9" s="112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229"/>
      <c r="BE9" s="234" t="s">
        <v>5</v>
      </c>
      <c r="BF9" s="235"/>
      <c r="BG9" s="235"/>
      <c r="BH9" s="236"/>
      <c r="BI9" s="112"/>
      <c r="BJ9" s="113"/>
      <c r="BK9" s="113"/>
      <c r="BL9" s="113"/>
      <c r="BM9" s="113"/>
      <c r="BN9" s="113"/>
      <c r="BO9" s="113"/>
      <c r="BP9" s="113"/>
      <c r="BQ9" s="113"/>
      <c r="BR9" s="113"/>
      <c r="BS9" s="229"/>
    </row>
    <row r="10" spans="1:74" ht="21.6" customHeight="1" x14ac:dyDescent="0.2">
      <c r="B10" s="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L10" s="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</row>
    <row r="11" spans="1:74" ht="30" customHeight="1" thickBot="1" x14ac:dyDescent="0.25">
      <c r="B11" s="240" t="s">
        <v>3</v>
      </c>
      <c r="C11" s="240"/>
      <c r="D11" s="240"/>
      <c r="E11" s="240"/>
      <c r="F11" s="395" t="s">
        <v>7</v>
      </c>
      <c r="G11" s="102"/>
      <c r="H11" s="102"/>
      <c r="I11" s="102"/>
      <c r="J11" s="102"/>
      <c r="K11" s="102"/>
      <c r="L11" s="102"/>
      <c r="M11" s="102"/>
      <c r="N11" s="395" t="s">
        <v>17</v>
      </c>
      <c r="O11" s="102"/>
      <c r="P11" s="102"/>
      <c r="Q11" s="102"/>
      <c r="R11" s="102"/>
      <c r="S11" s="102"/>
      <c r="T11" s="102"/>
      <c r="U11" s="396"/>
      <c r="V11" s="403" t="s">
        <v>29</v>
      </c>
      <c r="W11" s="404"/>
      <c r="X11" s="404"/>
      <c r="Y11" s="405"/>
      <c r="Z11" s="202" t="s">
        <v>163</v>
      </c>
      <c r="AA11" s="413"/>
      <c r="AB11" s="413"/>
      <c r="AC11" s="413"/>
      <c r="AD11" s="414"/>
      <c r="AE11" s="204" t="s">
        <v>136</v>
      </c>
      <c r="AF11" s="205"/>
      <c r="AG11" s="205"/>
      <c r="AH11" s="205"/>
      <c r="AI11" s="206"/>
      <c r="AL11" s="240" t="s">
        <v>3</v>
      </c>
      <c r="AM11" s="240"/>
      <c r="AN11" s="240"/>
      <c r="AO11" s="240"/>
      <c r="AP11" s="395" t="s">
        <v>7</v>
      </c>
      <c r="AQ11" s="102"/>
      <c r="AR11" s="102"/>
      <c r="AS11" s="102"/>
      <c r="AT11" s="102"/>
      <c r="AU11" s="102"/>
      <c r="AV11" s="102"/>
      <c r="AW11" s="102"/>
      <c r="AX11" s="395" t="s">
        <v>17</v>
      </c>
      <c r="AY11" s="102"/>
      <c r="AZ11" s="102"/>
      <c r="BA11" s="102"/>
      <c r="BB11" s="102"/>
      <c r="BC11" s="102"/>
      <c r="BD11" s="102"/>
      <c r="BE11" s="396"/>
      <c r="BF11" s="403" t="s">
        <v>29</v>
      </c>
      <c r="BG11" s="404"/>
      <c r="BH11" s="404"/>
      <c r="BI11" s="405"/>
      <c r="BJ11" s="202" t="s">
        <v>163</v>
      </c>
      <c r="BK11" s="413"/>
      <c r="BL11" s="413"/>
      <c r="BM11" s="413"/>
      <c r="BN11" s="414"/>
      <c r="BO11" s="204" t="s">
        <v>136</v>
      </c>
      <c r="BP11" s="205"/>
      <c r="BQ11" s="205"/>
      <c r="BR11" s="205"/>
      <c r="BS11" s="206"/>
      <c r="BV11" s="1" t="s">
        <v>143</v>
      </c>
    </row>
    <row r="12" spans="1:74" ht="30" customHeight="1" x14ac:dyDescent="0.2">
      <c r="B12" s="218">
        <v>1</v>
      </c>
      <c r="C12" s="218"/>
      <c r="D12" s="218"/>
      <c r="E12" s="219"/>
      <c r="F12" s="267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11"/>
      <c r="W12" s="212"/>
      <c r="X12" s="212"/>
      <c r="Y12" s="213"/>
      <c r="Z12" s="211"/>
      <c r="AA12" s="212"/>
      <c r="AB12" s="212"/>
      <c r="AC12" s="212"/>
      <c r="AD12" s="213"/>
      <c r="AE12" s="268"/>
      <c r="AF12" s="268"/>
      <c r="AG12" s="268"/>
      <c r="AH12" s="268"/>
      <c r="AI12" s="402"/>
      <c r="AJ12" s="24">
        <f t="shared" ref="AJ12:AJ19" si="0">IF(AND(Z12="",AE12="○"),1,0)</f>
        <v>0</v>
      </c>
      <c r="AL12" s="218">
        <v>1</v>
      </c>
      <c r="AM12" s="218"/>
      <c r="AN12" s="218"/>
      <c r="AO12" s="219"/>
      <c r="AP12" s="267"/>
      <c r="AQ12" s="268"/>
      <c r="AR12" s="268"/>
      <c r="AS12" s="268"/>
      <c r="AT12" s="268"/>
      <c r="AU12" s="268"/>
      <c r="AV12" s="268"/>
      <c r="AW12" s="268"/>
      <c r="AX12" s="268"/>
      <c r="AY12" s="268"/>
      <c r="AZ12" s="268"/>
      <c r="BA12" s="268"/>
      <c r="BB12" s="268"/>
      <c r="BC12" s="268"/>
      <c r="BD12" s="268"/>
      <c r="BE12" s="268"/>
      <c r="BF12" s="211"/>
      <c r="BG12" s="212"/>
      <c r="BH12" s="212"/>
      <c r="BI12" s="213"/>
      <c r="BJ12" s="211"/>
      <c r="BK12" s="212"/>
      <c r="BL12" s="212"/>
      <c r="BM12" s="212"/>
      <c r="BN12" s="213"/>
      <c r="BO12" s="268"/>
      <c r="BP12" s="268"/>
      <c r="BQ12" s="268"/>
      <c r="BR12" s="268"/>
      <c r="BS12" s="402"/>
      <c r="BT12" s="24">
        <f t="shared" ref="BT12:BT19" si="1">IF(AND(BJ12="",BO12="○"),1,0)</f>
        <v>0</v>
      </c>
    </row>
    <row r="13" spans="1:74" ht="30" customHeight="1" x14ac:dyDescent="0.2">
      <c r="B13" s="218">
        <v>2</v>
      </c>
      <c r="C13" s="218"/>
      <c r="D13" s="218"/>
      <c r="E13" s="219"/>
      <c r="F13" s="270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44"/>
      <c r="W13" s="245"/>
      <c r="X13" s="245"/>
      <c r="Y13" s="248"/>
      <c r="Z13" s="244"/>
      <c r="AA13" s="245"/>
      <c r="AB13" s="245"/>
      <c r="AC13" s="245"/>
      <c r="AD13" s="248"/>
      <c r="AE13" s="271"/>
      <c r="AF13" s="271"/>
      <c r="AG13" s="271"/>
      <c r="AH13" s="271"/>
      <c r="AI13" s="401"/>
      <c r="AJ13" s="24">
        <f t="shared" si="0"/>
        <v>0</v>
      </c>
      <c r="AL13" s="218">
        <v>2</v>
      </c>
      <c r="AM13" s="218"/>
      <c r="AN13" s="218"/>
      <c r="AO13" s="219"/>
      <c r="AP13" s="270"/>
      <c r="AQ13" s="271"/>
      <c r="AR13" s="271"/>
      <c r="AS13" s="271"/>
      <c r="AT13" s="271"/>
      <c r="AU13" s="271"/>
      <c r="AV13" s="271"/>
      <c r="AW13" s="271"/>
      <c r="AX13" s="271"/>
      <c r="AY13" s="271"/>
      <c r="AZ13" s="271"/>
      <c r="BA13" s="271"/>
      <c r="BB13" s="271"/>
      <c r="BC13" s="271"/>
      <c r="BD13" s="271"/>
      <c r="BE13" s="271"/>
      <c r="BF13" s="244"/>
      <c r="BG13" s="245"/>
      <c r="BH13" s="245"/>
      <c r="BI13" s="248"/>
      <c r="BJ13" s="244"/>
      <c r="BK13" s="245"/>
      <c r="BL13" s="245"/>
      <c r="BM13" s="245"/>
      <c r="BN13" s="248"/>
      <c r="BO13" s="271"/>
      <c r="BP13" s="271"/>
      <c r="BQ13" s="271"/>
      <c r="BR13" s="271"/>
      <c r="BS13" s="401"/>
      <c r="BT13" s="24">
        <f t="shared" si="1"/>
        <v>0</v>
      </c>
    </row>
    <row r="14" spans="1:74" ht="30" customHeight="1" x14ac:dyDescent="0.2">
      <c r="B14" s="218">
        <v>3</v>
      </c>
      <c r="C14" s="218"/>
      <c r="D14" s="218"/>
      <c r="E14" s="219"/>
      <c r="F14" s="270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44"/>
      <c r="W14" s="245"/>
      <c r="X14" s="245"/>
      <c r="Y14" s="248"/>
      <c r="Z14" s="244"/>
      <c r="AA14" s="245"/>
      <c r="AB14" s="245"/>
      <c r="AC14" s="245"/>
      <c r="AD14" s="248"/>
      <c r="AE14" s="271"/>
      <c r="AF14" s="271"/>
      <c r="AG14" s="271"/>
      <c r="AH14" s="271"/>
      <c r="AI14" s="401"/>
      <c r="AJ14" s="24">
        <f t="shared" si="0"/>
        <v>0</v>
      </c>
      <c r="AL14" s="218">
        <v>3</v>
      </c>
      <c r="AM14" s="218"/>
      <c r="AN14" s="218"/>
      <c r="AO14" s="219"/>
      <c r="AP14" s="270"/>
      <c r="AQ14" s="271"/>
      <c r="AR14" s="271"/>
      <c r="AS14" s="271"/>
      <c r="AT14" s="271"/>
      <c r="AU14" s="271"/>
      <c r="AV14" s="271"/>
      <c r="AW14" s="271"/>
      <c r="AX14" s="271"/>
      <c r="AY14" s="271"/>
      <c r="AZ14" s="271"/>
      <c r="BA14" s="271"/>
      <c r="BB14" s="271"/>
      <c r="BC14" s="271"/>
      <c r="BD14" s="271"/>
      <c r="BE14" s="271"/>
      <c r="BF14" s="244"/>
      <c r="BG14" s="245"/>
      <c r="BH14" s="245"/>
      <c r="BI14" s="248"/>
      <c r="BJ14" s="244"/>
      <c r="BK14" s="245"/>
      <c r="BL14" s="245"/>
      <c r="BM14" s="245"/>
      <c r="BN14" s="248"/>
      <c r="BO14" s="271"/>
      <c r="BP14" s="271"/>
      <c r="BQ14" s="271"/>
      <c r="BR14" s="271"/>
      <c r="BS14" s="401"/>
      <c r="BT14" s="24">
        <f t="shared" si="1"/>
        <v>0</v>
      </c>
    </row>
    <row r="15" spans="1:74" ht="30" customHeight="1" x14ac:dyDescent="0.2">
      <c r="B15" s="218">
        <v>4</v>
      </c>
      <c r="C15" s="218"/>
      <c r="D15" s="218"/>
      <c r="E15" s="219"/>
      <c r="F15" s="270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44"/>
      <c r="W15" s="245"/>
      <c r="X15" s="245"/>
      <c r="Y15" s="248"/>
      <c r="Z15" s="244"/>
      <c r="AA15" s="245"/>
      <c r="AB15" s="245"/>
      <c r="AC15" s="245"/>
      <c r="AD15" s="248"/>
      <c r="AE15" s="271"/>
      <c r="AF15" s="271"/>
      <c r="AG15" s="271"/>
      <c r="AH15" s="271"/>
      <c r="AI15" s="401"/>
      <c r="AJ15" s="24">
        <f t="shared" si="0"/>
        <v>0</v>
      </c>
      <c r="AL15" s="218">
        <v>4</v>
      </c>
      <c r="AM15" s="218"/>
      <c r="AN15" s="218"/>
      <c r="AO15" s="219"/>
      <c r="AP15" s="270"/>
      <c r="AQ15" s="271"/>
      <c r="AR15" s="271"/>
      <c r="AS15" s="271"/>
      <c r="AT15" s="271"/>
      <c r="AU15" s="271"/>
      <c r="AV15" s="271"/>
      <c r="AW15" s="271"/>
      <c r="AX15" s="271"/>
      <c r="AY15" s="271"/>
      <c r="AZ15" s="271"/>
      <c r="BA15" s="271"/>
      <c r="BB15" s="271"/>
      <c r="BC15" s="271"/>
      <c r="BD15" s="271"/>
      <c r="BE15" s="271"/>
      <c r="BF15" s="244"/>
      <c r="BG15" s="245"/>
      <c r="BH15" s="245"/>
      <c r="BI15" s="248"/>
      <c r="BJ15" s="244"/>
      <c r="BK15" s="245"/>
      <c r="BL15" s="245"/>
      <c r="BM15" s="245"/>
      <c r="BN15" s="248"/>
      <c r="BO15" s="271"/>
      <c r="BP15" s="271"/>
      <c r="BQ15" s="271"/>
      <c r="BR15" s="271"/>
      <c r="BS15" s="401"/>
      <c r="BT15" s="24">
        <f t="shared" si="1"/>
        <v>0</v>
      </c>
    </row>
    <row r="16" spans="1:74" ht="30" customHeight="1" x14ac:dyDescent="0.2">
      <c r="B16" s="218">
        <v>5</v>
      </c>
      <c r="C16" s="218"/>
      <c r="D16" s="218"/>
      <c r="E16" s="219"/>
      <c r="F16" s="270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44"/>
      <c r="W16" s="245"/>
      <c r="X16" s="245"/>
      <c r="Y16" s="248"/>
      <c r="Z16" s="244"/>
      <c r="AA16" s="245"/>
      <c r="AB16" s="245"/>
      <c r="AC16" s="245"/>
      <c r="AD16" s="248"/>
      <c r="AE16" s="271"/>
      <c r="AF16" s="271"/>
      <c r="AG16" s="271"/>
      <c r="AH16" s="271"/>
      <c r="AI16" s="401"/>
      <c r="AJ16" s="24">
        <f t="shared" si="0"/>
        <v>0</v>
      </c>
      <c r="AL16" s="218">
        <v>5</v>
      </c>
      <c r="AM16" s="218"/>
      <c r="AN16" s="218"/>
      <c r="AO16" s="219"/>
      <c r="AP16" s="270"/>
      <c r="AQ16" s="271"/>
      <c r="AR16" s="271"/>
      <c r="AS16" s="271"/>
      <c r="AT16" s="271"/>
      <c r="AU16" s="271"/>
      <c r="AV16" s="271"/>
      <c r="AW16" s="271"/>
      <c r="AX16" s="271"/>
      <c r="AY16" s="271"/>
      <c r="AZ16" s="271"/>
      <c r="BA16" s="271"/>
      <c r="BB16" s="271"/>
      <c r="BC16" s="271"/>
      <c r="BD16" s="271"/>
      <c r="BE16" s="271"/>
      <c r="BF16" s="244"/>
      <c r="BG16" s="245"/>
      <c r="BH16" s="245"/>
      <c r="BI16" s="248"/>
      <c r="BJ16" s="244"/>
      <c r="BK16" s="245"/>
      <c r="BL16" s="245"/>
      <c r="BM16" s="245"/>
      <c r="BN16" s="248"/>
      <c r="BO16" s="271"/>
      <c r="BP16" s="271"/>
      <c r="BQ16" s="271"/>
      <c r="BR16" s="271"/>
      <c r="BS16" s="401"/>
      <c r="BT16" s="24">
        <f t="shared" si="1"/>
        <v>0</v>
      </c>
    </row>
    <row r="17" spans="1:72" ht="30" customHeight="1" x14ac:dyDescent="0.2">
      <c r="B17" s="218">
        <v>6</v>
      </c>
      <c r="C17" s="218"/>
      <c r="D17" s="218"/>
      <c r="E17" s="219"/>
      <c r="F17" s="270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  <c r="V17" s="244"/>
      <c r="W17" s="245"/>
      <c r="X17" s="245"/>
      <c r="Y17" s="248"/>
      <c r="Z17" s="244"/>
      <c r="AA17" s="245"/>
      <c r="AB17" s="245"/>
      <c r="AC17" s="245"/>
      <c r="AD17" s="248"/>
      <c r="AE17" s="271"/>
      <c r="AF17" s="271"/>
      <c r="AG17" s="271"/>
      <c r="AH17" s="271"/>
      <c r="AI17" s="401"/>
      <c r="AJ17" s="24">
        <f t="shared" si="0"/>
        <v>0</v>
      </c>
      <c r="AL17" s="218">
        <v>6</v>
      </c>
      <c r="AM17" s="218"/>
      <c r="AN17" s="218"/>
      <c r="AO17" s="219"/>
      <c r="AP17" s="270"/>
      <c r="AQ17" s="271"/>
      <c r="AR17" s="271"/>
      <c r="AS17" s="271"/>
      <c r="AT17" s="271"/>
      <c r="AU17" s="271"/>
      <c r="AV17" s="271"/>
      <c r="AW17" s="271"/>
      <c r="AX17" s="271"/>
      <c r="AY17" s="271"/>
      <c r="AZ17" s="271"/>
      <c r="BA17" s="271"/>
      <c r="BB17" s="271"/>
      <c r="BC17" s="271"/>
      <c r="BD17" s="271"/>
      <c r="BE17" s="271"/>
      <c r="BF17" s="244"/>
      <c r="BG17" s="245"/>
      <c r="BH17" s="245"/>
      <c r="BI17" s="248"/>
      <c r="BJ17" s="244"/>
      <c r="BK17" s="245"/>
      <c r="BL17" s="245"/>
      <c r="BM17" s="245"/>
      <c r="BN17" s="248"/>
      <c r="BO17" s="271"/>
      <c r="BP17" s="271"/>
      <c r="BQ17" s="271"/>
      <c r="BR17" s="271"/>
      <c r="BS17" s="401"/>
      <c r="BT17" s="24">
        <f t="shared" si="1"/>
        <v>0</v>
      </c>
    </row>
    <row r="18" spans="1:72" ht="30" customHeight="1" x14ac:dyDescent="0.2">
      <c r="B18" s="218">
        <v>7</v>
      </c>
      <c r="C18" s="218"/>
      <c r="D18" s="218"/>
      <c r="E18" s="219"/>
      <c r="F18" s="270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44"/>
      <c r="W18" s="245"/>
      <c r="X18" s="245"/>
      <c r="Y18" s="248"/>
      <c r="Z18" s="244"/>
      <c r="AA18" s="245"/>
      <c r="AB18" s="245"/>
      <c r="AC18" s="245"/>
      <c r="AD18" s="248"/>
      <c r="AE18" s="271"/>
      <c r="AF18" s="271"/>
      <c r="AG18" s="271"/>
      <c r="AH18" s="271"/>
      <c r="AI18" s="401"/>
      <c r="AJ18" s="24">
        <f t="shared" si="0"/>
        <v>0</v>
      </c>
      <c r="AL18" s="218">
        <v>7</v>
      </c>
      <c r="AM18" s="218"/>
      <c r="AN18" s="218"/>
      <c r="AO18" s="219"/>
      <c r="AP18" s="270"/>
      <c r="AQ18" s="271"/>
      <c r="AR18" s="271"/>
      <c r="AS18" s="271"/>
      <c r="AT18" s="271"/>
      <c r="AU18" s="271"/>
      <c r="AV18" s="271"/>
      <c r="AW18" s="271"/>
      <c r="AX18" s="271"/>
      <c r="AY18" s="271"/>
      <c r="AZ18" s="271"/>
      <c r="BA18" s="271"/>
      <c r="BB18" s="271"/>
      <c r="BC18" s="271"/>
      <c r="BD18" s="271"/>
      <c r="BE18" s="271"/>
      <c r="BF18" s="244"/>
      <c r="BG18" s="245"/>
      <c r="BH18" s="245"/>
      <c r="BI18" s="248"/>
      <c r="BJ18" s="244"/>
      <c r="BK18" s="245"/>
      <c r="BL18" s="245"/>
      <c r="BM18" s="245"/>
      <c r="BN18" s="248"/>
      <c r="BO18" s="271"/>
      <c r="BP18" s="271"/>
      <c r="BQ18" s="271"/>
      <c r="BR18" s="271"/>
      <c r="BS18" s="401"/>
      <c r="BT18" s="24">
        <f t="shared" si="1"/>
        <v>0</v>
      </c>
    </row>
    <row r="19" spans="1:72" ht="30" customHeight="1" thickBot="1" x14ac:dyDescent="0.25">
      <c r="B19" s="218">
        <v>8</v>
      </c>
      <c r="C19" s="218"/>
      <c r="D19" s="218"/>
      <c r="E19" s="219"/>
      <c r="F19" s="273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07"/>
      <c r="W19" s="208"/>
      <c r="X19" s="208"/>
      <c r="Y19" s="257"/>
      <c r="Z19" s="207"/>
      <c r="AA19" s="208"/>
      <c r="AB19" s="208"/>
      <c r="AC19" s="208"/>
      <c r="AD19" s="257"/>
      <c r="AE19" s="274"/>
      <c r="AF19" s="274"/>
      <c r="AG19" s="274"/>
      <c r="AH19" s="274"/>
      <c r="AI19" s="409"/>
      <c r="AJ19" s="24">
        <f t="shared" si="0"/>
        <v>0</v>
      </c>
      <c r="AL19" s="218">
        <v>8</v>
      </c>
      <c r="AM19" s="218"/>
      <c r="AN19" s="218"/>
      <c r="AO19" s="219"/>
      <c r="AP19" s="273"/>
      <c r="AQ19" s="274"/>
      <c r="AR19" s="274"/>
      <c r="AS19" s="274"/>
      <c r="AT19" s="274"/>
      <c r="AU19" s="274"/>
      <c r="AV19" s="274"/>
      <c r="AW19" s="274"/>
      <c r="AX19" s="274"/>
      <c r="AY19" s="274"/>
      <c r="AZ19" s="274"/>
      <c r="BA19" s="274"/>
      <c r="BB19" s="274"/>
      <c r="BC19" s="274"/>
      <c r="BD19" s="274"/>
      <c r="BE19" s="274"/>
      <c r="BF19" s="207"/>
      <c r="BG19" s="208"/>
      <c r="BH19" s="208"/>
      <c r="BI19" s="257"/>
      <c r="BJ19" s="207"/>
      <c r="BK19" s="208"/>
      <c r="BL19" s="208"/>
      <c r="BM19" s="208"/>
      <c r="BN19" s="257"/>
      <c r="BO19" s="274"/>
      <c r="BP19" s="274"/>
      <c r="BQ19" s="274"/>
      <c r="BR19" s="274"/>
      <c r="BS19" s="409"/>
      <c r="BT19" s="24">
        <f t="shared" si="1"/>
        <v>0</v>
      </c>
    </row>
    <row r="20" spans="1:72" ht="21.6" customHeight="1" x14ac:dyDescent="0.2">
      <c r="A20" s="2"/>
      <c r="B20" s="23" t="s">
        <v>6</v>
      </c>
      <c r="C20" s="23"/>
      <c r="D20" s="23"/>
      <c r="E20" s="2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418">
        <f>COUNTA(Z12:AD19)</f>
        <v>0</v>
      </c>
      <c r="AA20" s="418"/>
      <c r="AB20" s="418"/>
      <c r="AC20" s="418"/>
      <c r="AD20" s="418"/>
      <c r="AE20" s="216">
        <f>COUNTA(AE12:AI19)</f>
        <v>0</v>
      </c>
      <c r="AF20" s="216"/>
      <c r="AG20" s="216"/>
      <c r="AH20" s="216"/>
      <c r="AI20" s="216"/>
      <c r="AJ20" s="24">
        <f>SUM(AJ12:AJ19)</f>
        <v>0</v>
      </c>
      <c r="AK20" s="2"/>
      <c r="AL20" s="23" t="s">
        <v>6</v>
      </c>
      <c r="AM20" s="23"/>
      <c r="AN20" s="23"/>
      <c r="AO20" s="23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418">
        <f>COUNTA(BJ12:BN19)</f>
        <v>0</v>
      </c>
      <c r="BK20" s="418"/>
      <c r="BL20" s="418"/>
      <c r="BM20" s="418"/>
      <c r="BN20" s="418"/>
      <c r="BO20" s="216">
        <f>COUNTA(BO12:BS19)</f>
        <v>0</v>
      </c>
      <c r="BP20" s="216"/>
      <c r="BQ20" s="216"/>
      <c r="BR20" s="216"/>
      <c r="BS20" s="216"/>
      <c r="BT20" s="24">
        <f>SUM(BT12:BT19)</f>
        <v>0</v>
      </c>
    </row>
    <row r="21" spans="1:72" ht="21.6" customHeight="1" x14ac:dyDescent="0.2">
      <c r="B21" s="2"/>
      <c r="C21" s="2"/>
      <c r="D21" s="2"/>
      <c r="E21" s="2"/>
      <c r="F21" s="2"/>
      <c r="G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0"/>
      <c r="Z21" s="20"/>
      <c r="AA21" s="20"/>
      <c r="AB21" s="20"/>
      <c r="AC21" s="20"/>
      <c r="AD21" s="20"/>
      <c r="AE21" s="20"/>
      <c r="AF21" s="20"/>
      <c r="AG21" s="20"/>
      <c r="AI21" s="2"/>
      <c r="AL21" s="2"/>
      <c r="AM21" s="2"/>
      <c r="AN21" s="2"/>
      <c r="AO21" s="2"/>
      <c r="AP21" s="2"/>
      <c r="AQ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0"/>
      <c r="BJ21" s="20"/>
      <c r="BK21" s="20"/>
      <c r="BL21" s="20"/>
      <c r="BM21" s="20"/>
      <c r="BN21" s="20"/>
      <c r="BO21" s="20"/>
      <c r="BP21" s="20"/>
      <c r="BQ21" s="20"/>
      <c r="BS21" s="2"/>
    </row>
  </sheetData>
  <mergeCells count="138">
    <mergeCell ref="C2:AB3"/>
    <mergeCell ref="AE2:AF2"/>
    <mergeCell ref="AM2:BL3"/>
    <mergeCell ref="BO2:BP2"/>
    <mergeCell ref="B5:E5"/>
    <mergeCell ref="F5:K5"/>
    <mergeCell ref="AE5:AH5"/>
    <mergeCell ref="AL5:AO5"/>
    <mergeCell ref="AP5:AU5"/>
    <mergeCell ref="BO5:BR5"/>
    <mergeCell ref="BE8:BH8"/>
    <mergeCell ref="BI8:BS9"/>
    <mergeCell ref="B9:E9"/>
    <mergeCell ref="U9:X9"/>
    <mergeCell ref="AL9:AO9"/>
    <mergeCell ref="BE9:BH9"/>
    <mergeCell ref="B6:H6"/>
    <mergeCell ref="Y6:AI6"/>
    <mergeCell ref="AL6:AR6"/>
    <mergeCell ref="BI6:BS6"/>
    <mergeCell ref="B8:E8"/>
    <mergeCell ref="F8:T9"/>
    <mergeCell ref="U8:X8"/>
    <mergeCell ref="Y8:AI9"/>
    <mergeCell ref="AL8:AO8"/>
    <mergeCell ref="AP8:BD9"/>
    <mergeCell ref="AL11:AO11"/>
    <mergeCell ref="AP11:AW11"/>
    <mergeCell ref="AX11:BE11"/>
    <mergeCell ref="BF11:BI11"/>
    <mergeCell ref="BJ11:BN11"/>
    <mergeCell ref="BO11:BS11"/>
    <mergeCell ref="B11:E11"/>
    <mergeCell ref="F11:M11"/>
    <mergeCell ref="N11:U11"/>
    <mergeCell ref="V11:Y11"/>
    <mergeCell ref="Z11:AD11"/>
    <mergeCell ref="AE11:AI11"/>
    <mergeCell ref="AL12:AO12"/>
    <mergeCell ref="AP12:AW12"/>
    <mergeCell ref="AX12:BE12"/>
    <mergeCell ref="BF12:BI12"/>
    <mergeCell ref="BJ12:BN12"/>
    <mergeCell ref="BO12:BS12"/>
    <mergeCell ref="B12:E12"/>
    <mergeCell ref="F12:M12"/>
    <mergeCell ref="N12:U12"/>
    <mergeCell ref="V12:Y12"/>
    <mergeCell ref="Z12:AD12"/>
    <mergeCell ref="AE12:AI12"/>
    <mergeCell ref="AL13:AO13"/>
    <mergeCell ref="AP13:AW13"/>
    <mergeCell ref="AX13:BE13"/>
    <mergeCell ref="BF13:BI13"/>
    <mergeCell ref="BJ13:BN13"/>
    <mergeCell ref="BO13:BS13"/>
    <mergeCell ref="B13:E13"/>
    <mergeCell ref="F13:M13"/>
    <mergeCell ref="N13:U13"/>
    <mergeCell ref="V13:Y13"/>
    <mergeCell ref="Z13:AD13"/>
    <mergeCell ref="AE13:AI13"/>
    <mergeCell ref="AL14:AO14"/>
    <mergeCell ref="AP14:AW14"/>
    <mergeCell ref="AX14:BE14"/>
    <mergeCell ref="BF14:BI14"/>
    <mergeCell ref="BJ14:BN14"/>
    <mergeCell ref="BO14:BS14"/>
    <mergeCell ref="B14:E14"/>
    <mergeCell ref="F14:M14"/>
    <mergeCell ref="N14:U14"/>
    <mergeCell ref="V14:Y14"/>
    <mergeCell ref="Z14:AD14"/>
    <mergeCell ref="AE14:AI14"/>
    <mergeCell ref="AL15:AO15"/>
    <mergeCell ref="AP15:AW15"/>
    <mergeCell ref="AX15:BE15"/>
    <mergeCell ref="BF15:BI15"/>
    <mergeCell ref="BJ15:BN15"/>
    <mergeCell ref="BO15:BS15"/>
    <mergeCell ref="B15:E15"/>
    <mergeCell ref="F15:M15"/>
    <mergeCell ref="N15:U15"/>
    <mergeCell ref="V15:Y15"/>
    <mergeCell ref="Z15:AD15"/>
    <mergeCell ref="AE15:AI15"/>
    <mergeCell ref="AL16:AO16"/>
    <mergeCell ref="AP16:AW16"/>
    <mergeCell ref="AX16:BE16"/>
    <mergeCell ref="BF16:BI16"/>
    <mergeCell ref="BJ16:BN16"/>
    <mergeCell ref="BO16:BS16"/>
    <mergeCell ref="B16:E16"/>
    <mergeCell ref="F16:M16"/>
    <mergeCell ref="N16:U16"/>
    <mergeCell ref="V16:Y16"/>
    <mergeCell ref="Z16:AD16"/>
    <mergeCell ref="AE16:AI16"/>
    <mergeCell ref="AL17:AO17"/>
    <mergeCell ref="AP17:AW17"/>
    <mergeCell ref="AX17:BE17"/>
    <mergeCell ref="BF17:BI17"/>
    <mergeCell ref="BJ17:BN17"/>
    <mergeCell ref="BO17:BS17"/>
    <mergeCell ref="B17:E17"/>
    <mergeCell ref="F17:M17"/>
    <mergeCell ref="N17:U17"/>
    <mergeCell ref="V17:Y17"/>
    <mergeCell ref="Z17:AD17"/>
    <mergeCell ref="AE17:AI17"/>
    <mergeCell ref="BF18:BI18"/>
    <mergeCell ref="BJ18:BN18"/>
    <mergeCell ref="BO18:BS18"/>
    <mergeCell ref="B18:E18"/>
    <mergeCell ref="F18:M18"/>
    <mergeCell ref="N18:U18"/>
    <mergeCell ref="V18:Y18"/>
    <mergeCell ref="Z18:AD18"/>
    <mergeCell ref="AE18:AI18"/>
    <mergeCell ref="B19:E19"/>
    <mergeCell ref="F19:M19"/>
    <mergeCell ref="N19:U19"/>
    <mergeCell ref="V19:Y19"/>
    <mergeCell ref="Z19:AD19"/>
    <mergeCell ref="AE19:AI19"/>
    <mergeCell ref="AL18:AO18"/>
    <mergeCell ref="AP18:AW18"/>
    <mergeCell ref="AX18:BE18"/>
    <mergeCell ref="Z20:AD20"/>
    <mergeCell ref="AE20:AI20"/>
    <mergeCell ref="BJ20:BN20"/>
    <mergeCell ref="BO20:BS20"/>
    <mergeCell ref="AL19:AO19"/>
    <mergeCell ref="AP19:AW19"/>
    <mergeCell ref="AX19:BE19"/>
    <mergeCell ref="BF19:BI19"/>
    <mergeCell ref="BJ19:BN19"/>
    <mergeCell ref="BO19:BS19"/>
  </mergeCells>
  <phoneticPr fontId="3"/>
  <dataValidations count="4">
    <dataValidation allowBlank="1" showInputMessage="1" showErrorMessage="1" prompt="クラブ情報_x000a_シートで入力" sqref="F8:T9 Y8:AI9 AP8:BD9 BI8:BS9" xr:uid="{33760072-CEA5-4EC8-9E97-48DCBDFBD4CC}"/>
    <dataValidation type="list" allowBlank="1" showInputMessage="1" showErrorMessage="1" sqref="V12:Y19 BF12:BI19" xr:uid="{B506F55C-D9E2-486A-9DAC-8988A1CA0A90}">
      <formula1>"１分,１分１５秒,１分３０秒"</formula1>
    </dataValidation>
    <dataValidation imeMode="on" allowBlank="1" showInputMessage="1" showErrorMessage="1" prompt="姓と名の間に_x000a_全角スペースを_x000a_入れてください" sqref="AP12:AP19 AX12:AX19 F12:F19 N12:N19" xr:uid="{1C9169C7-120D-43EA-A50D-34D4EF7D0EB7}"/>
    <dataValidation type="list" allowBlank="1" showInputMessage="1" showErrorMessage="1" sqref="Z12:AI19 BJ12:BS19" xr:uid="{D5570F45-A5A4-4EE3-9D03-47EA1602F52F}">
      <formula1>"○"</formula1>
    </dataValidation>
  </dataValidations>
  <printOptions horizontalCentered="1"/>
  <pageMargins left="0.39370078740157483" right="0.39370078740157483" top="0.39370078740157483" bottom="0.19685039370078741" header="0.19685039370078741" footer="0.19685039370078741"/>
  <pageSetup paperSize="9" orientation="portrait" horizontalDpi="4294967293" r:id="rId1"/>
  <colBreaks count="1" manualBreakCount="1">
    <brk id="36" max="27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172E6-D06B-4C40-951C-7BAF756236D8}">
  <sheetPr>
    <tabColor rgb="FFFF99FF"/>
  </sheetPr>
  <dimension ref="A1:AI20"/>
  <sheetViews>
    <sheetView showGridLines="0" view="pageBreakPreview" zoomScale="115" zoomScaleNormal="100" zoomScaleSheetLayoutView="115" workbookViewId="0">
      <selection activeCell="H7" sqref="H7"/>
    </sheetView>
  </sheetViews>
  <sheetFormatPr defaultColWidth="9" defaultRowHeight="21.6" customHeight="1" x14ac:dyDescent="0.2"/>
  <cols>
    <col min="1" max="5" width="2.6640625" style="1" customWidth="1"/>
    <col min="6" max="21" width="3.109375" style="1" customWidth="1"/>
    <col min="22" max="253" width="2.6640625" style="1" customWidth="1"/>
    <col min="254" max="16384" width="9" style="1"/>
  </cols>
  <sheetData>
    <row r="1" spans="1:35" ht="9.9" customHeight="1" x14ac:dyDescent="0.2"/>
    <row r="2" spans="1:35" ht="21.6" customHeight="1" thickBot="1" x14ac:dyDescent="0.25">
      <c r="A2" s="2"/>
      <c r="B2" s="2"/>
      <c r="C2" s="220" t="s">
        <v>193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E2" s="221" t="s">
        <v>43</v>
      </c>
      <c r="AF2" s="221"/>
      <c r="AG2" s="33"/>
      <c r="AH2" s="35" t="s">
        <v>39</v>
      </c>
      <c r="AI2" s="33"/>
    </row>
    <row r="3" spans="1:35" ht="21.6" customHeight="1" x14ac:dyDescent="0.2">
      <c r="A3" s="2"/>
      <c r="B3" s="2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"/>
      <c r="AD3" s="2"/>
      <c r="AE3" s="2"/>
      <c r="AF3" s="2"/>
      <c r="AG3" s="2"/>
    </row>
    <row r="4" spans="1:35" ht="9.9" customHeight="1" x14ac:dyDescent="0.2"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</row>
    <row r="5" spans="1:35" s="14" customFormat="1" ht="30" customHeight="1" x14ac:dyDescent="0.2">
      <c r="B5" s="222" t="s">
        <v>67</v>
      </c>
      <c r="C5" s="222"/>
      <c r="D5" s="222"/>
      <c r="E5" s="222"/>
      <c r="F5" s="223"/>
      <c r="G5" s="223"/>
      <c r="H5" s="223"/>
      <c r="I5" s="223"/>
      <c r="J5" s="223"/>
      <c r="K5" s="223"/>
      <c r="AE5" s="394">
        <f>COUNTA(F12:M19)</f>
        <v>0</v>
      </c>
      <c r="AF5" s="394"/>
      <c r="AG5" s="394"/>
      <c r="AH5" s="224"/>
      <c r="AI5" s="15" t="s">
        <v>15</v>
      </c>
    </row>
    <row r="6" spans="1:35" s="14" customFormat="1" ht="30" customHeight="1" x14ac:dyDescent="0.2">
      <c r="B6" s="77" t="s">
        <v>69</v>
      </c>
      <c r="C6" s="77"/>
      <c r="D6" s="77"/>
      <c r="E6" s="77"/>
      <c r="F6" s="77"/>
      <c r="G6" s="77"/>
      <c r="H6" s="16" t="s">
        <v>295</v>
      </c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 t="s">
        <v>292</v>
      </c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7"/>
    </row>
    <row r="7" spans="1:35" ht="9.9" customHeight="1" x14ac:dyDescent="0.2">
      <c r="B7" s="18"/>
      <c r="C7" s="18"/>
      <c r="D7" s="18"/>
      <c r="E7" s="18"/>
      <c r="F7" s="18"/>
      <c r="G7" s="18"/>
      <c r="H7" s="19"/>
      <c r="I7" s="19"/>
      <c r="J7" s="19"/>
      <c r="K7" s="19"/>
      <c r="L7" s="19"/>
      <c r="M7" s="19"/>
      <c r="N7" s="20"/>
      <c r="O7" s="20"/>
      <c r="P7" s="20"/>
      <c r="Q7" s="20"/>
      <c r="R7" s="20"/>
      <c r="S7" s="20"/>
      <c r="X7" s="21"/>
    </row>
    <row r="8" spans="1:35" ht="21.6" customHeight="1" x14ac:dyDescent="0.2">
      <c r="A8" s="2"/>
      <c r="B8" s="227" t="s">
        <v>0</v>
      </c>
      <c r="C8" s="227"/>
      <c r="D8" s="227"/>
      <c r="E8" s="227"/>
      <c r="F8" s="110" t="str">
        <f>IF(クラブ情報!$J$6="","",クラブ情報!$J$6)</f>
        <v/>
      </c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228"/>
      <c r="U8" s="230" t="s">
        <v>4</v>
      </c>
      <c r="V8" s="231"/>
      <c r="W8" s="231"/>
      <c r="X8" s="232"/>
      <c r="Y8" s="110" t="str">
        <f>IF(クラブ情報!$J$8="","",クラブ情報!$J$8)</f>
        <v/>
      </c>
      <c r="Z8" s="111"/>
      <c r="AA8" s="111"/>
      <c r="AB8" s="111"/>
      <c r="AC8" s="111"/>
      <c r="AD8" s="111"/>
      <c r="AE8" s="111"/>
      <c r="AF8" s="111"/>
      <c r="AG8" s="111"/>
      <c r="AH8" s="111"/>
      <c r="AI8" s="228"/>
    </row>
    <row r="9" spans="1:35" ht="21.6" customHeight="1" x14ac:dyDescent="0.2">
      <c r="A9" s="2"/>
      <c r="B9" s="233" t="s">
        <v>1</v>
      </c>
      <c r="C9" s="233"/>
      <c r="D9" s="233"/>
      <c r="E9" s="233"/>
      <c r="F9" s="112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229"/>
      <c r="U9" s="234" t="s">
        <v>5</v>
      </c>
      <c r="V9" s="235"/>
      <c r="W9" s="235"/>
      <c r="X9" s="236"/>
      <c r="Y9" s="112"/>
      <c r="Z9" s="113"/>
      <c r="AA9" s="113"/>
      <c r="AB9" s="113"/>
      <c r="AC9" s="113"/>
      <c r="AD9" s="113"/>
      <c r="AE9" s="113"/>
      <c r="AF9" s="113"/>
      <c r="AG9" s="113"/>
      <c r="AH9" s="113"/>
      <c r="AI9" s="229"/>
    </row>
    <row r="10" spans="1:35" ht="21.6" customHeight="1" x14ac:dyDescent="0.2">
      <c r="B10" s="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"/>
      <c r="P10" s="2"/>
      <c r="Q10" s="2"/>
      <c r="R10" s="2"/>
      <c r="S10" s="2"/>
      <c r="T10" s="2"/>
      <c r="U10" s="2"/>
      <c r="V10" s="2"/>
      <c r="W10" s="2"/>
      <c r="X10" s="2"/>
      <c r="Y10" s="425"/>
      <c r="Z10" s="425"/>
      <c r="AA10" s="425"/>
      <c r="AB10" s="425"/>
      <c r="AC10" s="425"/>
      <c r="AD10" s="425"/>
    </row>
    <row r="11" spans="1:35" ht="30" customHeight="1" thickBot="1" x14ac:dyDescent="0.25">
      <c r="B11" s="240"/>
      <c r="C11" s="240"/>
      <c r="D11" s="240"/>
      <c r="E11" s="240"/>
      <c r="F11" s="237" t="s">
        <v>7</v>
      </c>
      <c r="G11" s="238"/>
      <c r="H11" s="238"/>
      <c r="I11" s="238"/>
      <c r="J11" s="238"/>
      <c r="K11" s="238"/>
      <c r="L11" s="238"/>
      <c r="M11" s="238"/>
      <c r="N11" s="237" t="s">
        <v>17</v>
      </c>
      <c r="O11" s="238"/>
      <c r="P11" s="238"/>
      <c r="Q11" s="238"/>
      <c r="R11" s="238"/>
      <c r="S11" s="238"/>
      <c r="T11" s="238"/>
      <c r="U11" s="239"/>
      <c r="V11" s="241" t="s">
        <v>23</v>
      </c>
      <c r="W11" s="242"/>
      <c r="X11" s="242"/>
      <c r="Y11" s="243"/>
      <c r="Z11" s="404" t="s">
        <v>293</v>
      </c>
      <c r="AA11" s="404"/>
      <c r="AB11" s="404"/>
      <c r="AC11" s="404"/>
      <c r="AD11" s="405"/>
      <c r="AE11" s="261" t="s">
        <v>150</v>
      </c>
      <c r="AF11" s="262"/>
      <c r="AG11" s="262"/>
      <c r="AH11" s="262"/>
      <c r="AI11" s="263"/>
    </row>
    <row r="12" spans="1:35" ht="30" customHeight="1" x14ac:dyDescent="0.2">
      <c r="B12" s="218">
        <v>1</v>
      </c>
      <c r="C12" s="218"/>
      <c r="D12" s="218"/>
      <c r="E12" s="219"/>
      <c r="F12" s="252"/>
      <c r="G12" s="212"/>
      <c r="H12" s="212"/>
      <c r="I12" s="212"/>
      <c r="J12" s="212"/>
      <c r="K12" s="212"/>
      <c r="L12" s="212"/>
      <c r="M12" s="212"/>
      <c r="N12" s="211"/>
      <c r="O12" s="212"/>
      <c r="P12" s="212"/>
      <c r="Q12" s="212"/>
      <c r="R12" s="212"/>
      <c r="S12" s="212"/>
      <c r="T12" s="212"/>
      <c r="U12" s="213"/>
      <c r="V12" s="406"/>
      <c r="W12" s="407"/>
      <c r="X12" s="407"/>
      <c r="Y12" s="408"/>
      <c r="Z12" s="211"/>
      <c r="AA12" s="212"/>
      <c r="AB12" s="212"/>
      <c r="AC12" s="212"/>
      <c r="AD12" s="213"/>
      <c r="AE12" s="211"/>
      <c r="AF12" s="212"/>
      <c r="AG12" s="212"/>
      <c r="AH12" s="212"/>
      <c r="AI12" s="214"/>
    </row>
    <row r="13" spans="1:35" ht="30" customHeight="1" thickBot="1" x14ac:dyDescent="0.25">
      <c r="B13" s="218">
        <v>2</v>
      </c>
      <c r="C13" s="218"/>
      <c r="D13" s="218"/>
      <c r="E13" s="219"/>
      <c r="F13" s="256"/>
      <c r="G13" s="208"/>
      <c r="H13" s="208"/>
      <c r="I13" s="208"/>
      <c r="J13" s="208"/>
      <c r="K13" s="208"/>
      <c r="L13" s="208"/>
      <c r="M13" s="208"/>
      <c r="N13" s="207"/>
      <c r="O13" s="208"/>
      <c r="P13" s="208"/>
      <c r="Q13" s="208"/>
      <c r="R13" s="208"/>
      <c r="S13" s="208"/>
      <c r="T13" s="208"/>
      <c r="U13" s="257"/>
      <c r="V13" s="274"/>
      <c r="W13" s="274"/>
      <c r="X13" s="274"/>
      <c r="Y13" s="274"/>
      <c r="Z13" s="420"/>
      <c r="AA13" s="421"/>
      <c r="AB13" s="421"/>
      <c r="AC13" s="421"/>
      <c r="AD13" s="423"/>
      <c r="AE13" s="207"/>
      <c r="AF13" s="208"/>
      <c r="AG13" s="208"/>
      <c r="AH13" s="208"/>
      <c r="AI13" s="209"/>
    </row>
    <row r="14" spans="1:35" ht="30" hidden="1" customHeight="1" x14ac:dyDescent="0.2">
      <c r="B14" s="218">
        <v>3</v>
      </c>
      <c r="C14" s="218"/>
      <c r="D14" s="218"/>
      <c r="E14" s="219"/>
      <c r="F14" s="424"/>
      <c r="G14" s="421"/>
      <c r="H14" s="421"/>
      <c r="I14" s="421"/>
      <c r="J14" s="421"/>
      <c r="K14" s="421"/>
      <c r="L14" s="421"/>
      <c r="M14" s="421"/>
      <c r="N14" s="420"/>
      <c r="O14" s="421"/>
      <c r="P14" s="421"/>
      <c r="Q14" s="421"/>
      <c r="R14" s="421"/>
      <c r="S14" s="421"/>
      <c r="T14" s="421"/>
      <c r="U14" s="423"/>
      <c r="V14" s="420"/>
      <c r="W14" s="421"/>
      <c r="X14" s="421"/>
      <c r="Y14" s="423"/>
      <c r="Z14" s="421"/>
      <c r="AA14" s="421"/>
      <c r="AB14" s="421"/>
      <c r="AC14" s="421"/>
      <c r="AD14" s="423"/>
      <c r="AE14" s="420"/>
      <c r="AF14" s="421"/>
      <c r="AG14" s="421"/>
      <c r="AH14" s="421"/>
      <c r="AI14" s="422"/>
    </row>
    <row r="15" spans="1:35" ht="30" hidden="1" customHeight="1" x14ac:dyDescent="0.2">
      <c r="B15" s="218">
        <v>4</v>
      </c>
      <c r="C15" s="218"/>
      <c r="D15" s="218"/>
      <c r="E15" s="219"/>
      <c r="F15" s="247"/>
      <c r="G15" s="245"/>
      <c r="H15" s="245"/>
      <c r="I15" s="245"/>
      <c r="J15" s="245"/>
      <c r="K15" s="245"/>
      <c r="L15" s="245"/>
      <c r="M15" s="245"/>
      <c r="N15" s="244"/>
      <c r="O15" s="245"/>
      <c r="P15" s="245"/>
      <c r="Q15" s="245"/>
      <c r="R15" s="245"/>
      <c r="S15" s="245"/>
      <c r="T15" s="245"/>
      <c r="U15" s="248"/>
      <c r="V15" s="244"/>
      <c r="W15" s="245"/>
      <c r="X15" s="245"/>
      <c r="Y15" s="248"/>
      <c r="Z15" s="245"/>
      <c r="AA15" s="245"/>
      <c r="AB15" s="245"/>
      <c r="AC15" s="245"/>
      <c r="AD15" s="248"/>
      <c r="AE15" s="244"/>
      <c r="AF15" s="245"/>
      <c r="AG15" s="245"/>
      <c r="AH15" s="245"/>
      <c r="AI15" s="246"/>
    </row>
    <row r="16" spans="1:35" ht="30" hidden="1" customHeight="1" x14ac:dyDescent="0.2">
      <c r="B16" s="218">
        <v>5</v>
      </c>
      <c r="C16" s="218"/>
      <c r="D16" s="218"/>
      <c r="E16" s="219"/>
      <c r="F16" s="247"/>
      <c r="G16" s="245"/>
      <c r="H16" s="245"/>
      <c r="I16" s="245"/>
      <c r="J16" s="245"/>
      <c r="K16" s="245"/>
      <c r="L16" s="245"/>
      <c r="M16" s="245"/>
      <c r="N16" s="244"/>
      <c r="O16" s="245"/>
      <c r="P16" s="245"/>
      <c r="Q16" s="245"/>
      <c r="R16" s="245"/>
      <c r="S16" s="245"/>
      <c r="T16" s="245"/>
      <c r="U16" s="248"/>
      <c r="V16" s="244"/>
      <c r="W16" s="245"/>
      <c r="X16" s="245"/>
      <c r="Y16" s="248"/>
      <c r="Z16" s="245"/>
      <c r="AA16" s="245"/>
      <c r="AB16" s="245"/>
      <c r="AC16" s="245"/>
      <c r="AD16" s="248"/>
      <c r="AE16" s="244"/>
      <c r="AF16" s="245"/>
      <c r="AG16" s="245"/>
      <c r="AH16" s="245"/>
      <c r="AI16" s="246"/>
    </row>
    <row r="17" spans="1:35" ht="30" hidden="1" customHeight="1" x14ac:dyDescent="0.2">
      <c r="B17" s="218">
        <v>6</v>
      </c>
      <c r="C17" s="218"/>
      <c r="D17" s="218"/>
      <c r="E17" s="219"/>
      <c r="F17" s="247"/>
      <c r="G17" s="245"/>
      <c r="H17" s="245"/>
      <c r="I17" s="245"/>
      <c r="J17" s="245"/>
      <c r="K17" s="245"/>
      <c r="L17" s="245"/>
      <c r="M17" s="245"/>
      <c r="N17" s="244"/>
      <c r="O17" s="245"/>
      <c r="P17" s="245"/>
      <c r="Q17" s="245"/>
      <c r="R17" s="245"/>
      <c r="S17" s="245"/>
      <c r="T17" s="245"/>
      <c r="U17" s="248"/>
      <c r="V17" s="244"/>
      <c r="W17" s="245"/>
      <c r="X17" s="245"/>
      <c r="Y17" s="248"/>
      <c r="Z17" s="245"/>
      <c r="AA17" s="245"/>
      <c r="AB17" s="245"/>
      <c r="AC17" s="245"/>
      <c r="AD17" s="248"/>
      <c r="AE17" s="244"/>
      <c r="AF17" s="245"/>
      <c r="AG17" s="245"/>
      <c r="AH17" s="245"/>
      <c r="AI17" s="246"/>
    </row>
    <row r="18" spans="1:35" ht="30" hidden="1" customHeight="1" x14ac:dyDescent="0.2">
      <c r="B18" s="218">
        <v>7</v>
      </c>
      <c r="C18" s="218"/>
      <c r="D18" s="218"/>
      <c r="E18" s="219"/>
      <c r="F18" s="247"/>
      <c r="G18" s="245"/>
      <c r="H18" s="245"/>
      <c r="I18" s="245"/>
      <c r="J18" s="245"/>
      <c r="K18" s="245"/>
      <c r="L18" s="245"/>
      <c r="M18" s="245"/>
      <c r="N18" s="244"/>
      <c r="O18" s="245"/>
      <c r="P18" s="245"/>
      <c r="Q18" s="245"/>
      <c r="R18" s="245"/>
      <c r="S18" s="245"/>
      <c r="T18" s="245"/>
      <c r="U18" s="248"/>
      <c r="V18" s="244"/>
      <c r="W18" s="245"/>
      <c r="X18" s="245"/>
      <c r="Y18" s="248"/>
      <c r="Z18" s="245"/>
      <c r="AA18" s="245"/>
      <c r="AB18" s="245"/>
      <c r="AC18" s="245"/>
      <c r="AD18" s="248"/>
      <c r="AE18" s="244"/>
      <c r="AF18" s="245"/>
      <c r="AG18" s="245"/>
      <c r="AH18" s="245"/>
      <c r="AI18" s="246"/>
    </row>
    <row r="19" spans="1:35" ht="30" hidden="1" customHeight="1" thickBot="1" x14ac:dyDescent="0.25">
      <c r="B19" s="218">
        <v>8</v>
      </c>
      <c r="C19" s="218"/>
      <c r="D19" s="218"/>
      <c r="E19" s="219"/>
      <c r="F19" s="256"/>
      <c r="G19" s="208"/>
      <c r="H19" s="208"/>
      <c r="I19" s="208"/>
      <c r="J19" s="208"/>
      <c r="K19" s="208"/>
      <c r="L19" s="208"/>
      <c r="M19" s="208"/>
      <c r="N19" s="207"/>
      <c r="O19" s="208"/>
      <c r="P19" s="208"/>
      <c r="Q19" s="208"/>
      <c r="R19" s="208"/>
      <c r="S19" s="208"/>
      <c r="T19" s="208"/>
      <c r="U19" s="257"/>
      <c r="V19" s="207"/>
      <c r="W19" s="208"/>
      <c r="X19" s="208"/>
      <c r="Y19" s="257"/>
      <c r="Z19" s="208"/>
      <c r="AA19" s="208"/>
      <c r="AB19" s="208"/>
      <c r="AC19" s="208"/>
      <c r="AD19" s="257"/>
      <c r="AE19" s="207"/>
      <c r="AF19" s="208"/>
      <c r="AG19" s="208"/>
      <c r="AH19" s="208"/>
      <c r="AI19" s="209"/>
    </row>
    <row r="20" spans="1:35" ht="21.6" customHeight="1" x14ac:dyDescent="0.2">
      <c r="A20" s="2"/>
      <c r="B20" s="23"/>
      <c r="C20" s="23"/>
      <c r="D20" s="23"/>
      <c r="E20" s="2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40"/>
      <c r="Z20" s="216"/>
      <c r="AA20" s="216"/>
      <c r="AB20" s="216"/>
      <c r="AC20" s="216"/>
      <c r="AD20" s="216"/>
      <c r="AE20" s="419">
        <f>COUNTA(AE12:AI19)</f>
        <v>0</v>
      </c>
      <c r="AF20" s="419"/>
      <c r="AG20" s="419"/>
      <c r="AH20" s="419"/>
      <c r="AI20" s="419"/>
    </row>
  </sheetData>
  <mergeCells count="68">
    <mergeCell ref="Y8:AI9"/>
    <mergeCell ref="C2:AB3"/>
    <mergeCell ref="AE2:AF2"/>
    <mergeCell ref="B5:E5"/>
    <mergeCell ref="F5:K5"/>
    <mergeCell ref="AE5:AH5"/>
    <mergeCell ref="B9:E9"/>
    <mergeCell ref="U9:X9"/>
    <mergeCell ref="B8:E8"/>
    <mergeCell ref="F8:T9"/>
    <mergeCell ref="U8:X8"/>
    <mergeCell ref="AE12:AI12"/>
    <mergeCell ref="Y10:AD10"/>
    <mergeCell ref="B11:E11"/>
    <mergeCell ref="F11:M11"/>
    <mergeCell ref="N11:U11"/>
    <mergeCell ref="V11:Y11"/>
    <mergeCell ref="Z11:AD11"/>
    <mergeCell ref="AE11:AI11"/>
    <mergeCell ref="B12:E12"/>
    <mergeCell ref="F12:M12"/>
    <mergeCell ref="N12:U12"/>
    <mergeCell ref="V12:Y12"/>
    <mergeCell ref="Z12:AD12"/>
    <mergeCell ref="AE14:AI14"/>
    <mergeCell ref="B13:E13"/>
    <mergeCell ref="F13:M13"/>
    <mergeCell ref="N13:U13"/>
    <mergeCell ref="V13:Y13"/>
    <mergeCell ref="Z13:AD13"/>
    <mergeCell ref="AE13:AI13"/>
    <mergeCell ref="B14:E14"/>
    <mergeCell ref="F14:M14"/>
    <mergeCell ref="N14:U14"/>
    <mergeCell ref="V14:Y14"/>
    <mergeCell ref="Z14:AD14"/>
    <mergeCell ref="AE16:AI16"/>
    <mergeCell ref="B15:E15"/>
    <mergeCell ref="F15:M15"/>
    <mergeCell ref="N15:U15"/>
    <mergeCell ref="V15:Y15"/>
    <mergeCell ref="Z15:AD15"/>
    <mergeCell ref="AE15:AI15"/>
    <mergeCell ref="B16:E16"/>
    <mergeCell ref="F16:M16"/>
    <mergeCell ref="N16:U16"/>
    <mergeCell ref="V16:Y16"/>
    <mergeCell ref="Z16:AD16"/>
    <mergeCell ref="AE18:AI18"/>
    <mergeCell ref="B17:E17"/>
    <mergeCell ref="F17:M17"/>
    <mergeCell ref="N17:U17"/>
    <mergeCell ref="V17:Y17"/>
    <mergeCell ref="Z17:AD17"/>
    <mergeCell ref="AE17:AI17"/>
    <mergeCell ref="B18:E18"/>
    <mergeCell ref="F18:M18"/>
    <mergeCell ref="N18:U18"/>
    <mergeCell ref="V18:Y18"/>
    <mergeCell ref="Z18:AD18"/>
    <mergeCell ref="Z20:AD20"/>
    <mergeCell ref="AE20:AI20"/>
    <mergeCell ref="B19:E19"/>
    <mergeCell ref="F19:M19"/>
    <mergeCell ref="N19:U19"/>
    <mergeCell ref="V19:Y19"/>
    <mergeCell ref="Z19:AD19"/>
    <mergeCell ref="AE19:AI19"/>
  </mergeCells>
  <phoneticPr fontId="3"/>
  <dataValidations count="6">
    <dataValidation type="list" allowBlank="1" showInputMessage="1" showErrorMessage="1" sqref="V12:Y13" xr:uid="{C6999BF9-1BC6-4622-8313-DE1BBD41FEA2}">
      <formula1>"中１,中２,中３"</formula1>
    </dataValidation>
    <dataValidation allowBlank="1" showInputMessage="1" showErrorMessage="1" prompt="クラブ情報_x000a_シートで入力" sqref="F8:T9 Y8:AI9" xr:uid="{7C225257-4F22-43AC-826A-4CC177395C81}"/>
    <dataValidation type="list" allowBlank="1" showInputMessage="1" showErrorMessage="1" sqref="AE12:AI19 Z14:AD19" xr:uid="{DED90BD0-99E2-4257-8203-A7F3DCEEF995}">
      <formula1>"○"</formula1>
    </dataValidation>
    <dataValidation type="list" allowBlank="1" showInputMessage="1" showErrorMessage="1" sqref="V14:Y19" xr:uid="{0DE5D30D-543E-4B63-A725-44DC95AF9C40}">
      <formula1>"小５,小６,中１,中２,中３"</formula1>
    </dataValidation>
    <dataValidation imeMode="on" allowBlank="1" showInputMessage="1" showErrorMessage="1" prompt="姓と名の間に_x000a_全角スペースを_x000a_入れてください" sqref="N12:N19 F12:F19" xr:uid="{FA63CD2B-9F2A-450C-8AA8-23F01C14A43F}"/>
    <dataValidation type="list" allowBlank="1" showInputMessage="1" showErrorMessage="1" sqref="Z12:AD13" xr:uid="{15749D05-FDF6-4688-AEE1-27AD97B4FCAD}">
      <formula1>"ボール,クラブ"</formula1>
    </dataValidation>
  </dataValidations>
  <printOptions horizontalCentered="1"/>
  <pageMargins left="0.39370078740157483" right="0.39370078740157483" top="0.39370078740157483" bottom="0.19685039370078741" header="0.19685039370078741" footer="0.19685039370078741"/>
  <pageSetup paperSize="9" scale="96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97EBA-E080-4929-85BF-AC4EA264A8B9}">
  <sheetPr>
    <tabColor rgb="FFFF99FF"/>
  </sheetPr>
  <dimension ref="A1:AI20"/>
  <sheetViews>
    <sheetView showGridLines="0" view="pageBreakPreview" zoomScale="112" zoomScaleNormal="100" zoomScaleSheetLayoutView="112" workbookViewId="0">
      <selection activeCell="H7" sqref="H7"/>
    </sheetView>
  </sheetViews>
  <sheetFormatPr defaultColWidth="9" defaultRowHeight="21.6" customHeight="1" x14ac:dyDescent="0.2"/>
  <cols>
    <col min="1" max="5" width="2.6640625" style="1" customWidth="1"/>
    <col min="6" max="21" width="3.109375" style="1" customWidth="1"/>
    <col min="22" max="253" width="2.6640625" style="1" customWidth="1"/>
    <col min="254" max="16384" width="9" style="1"/>
  </cols>
  <sheetData>
    <row r="1" spans="1:35" ht="9.9" customHeight="1" x14ac:dyDescent="0.2"/>
    <row r="2" spans="1:35" ht="21.6" customHeight="1" thickBot="1" x14ac:dyDescent="0.25">
      <c r="A2" s="2"/>
      <c r="B2" s="2"/>
      <c r="C2" s="220" t="s">
        <v>193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E2" s="221" t="s">
        <v>43</v>
      </c>
      <c r="AF2" s="221"/>
      <c r="AG2" s="33"/>
      <c r="AH2" s="35" t="s">
        <v>39</v>
      </c>
      <c r="AI2" s="33"/>
    </row>
    <row r="3" spans="1:35" ht="21.6" customHeight="1" x14ac:dyDescent="0.2">
      <c r="A3" s="2"/>
      <c r="B3" s="2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"/>
      <c r="AD3" s="2"/>
      <c r="AE3" s="2"/>
      <c r="AF3" s="2"/>
      <c r="AG3" s="2"/>
    </row>
    <row r="4" spans="1:35" ht="9.9" customHeight="1" x14ac:dyDescent="0.2"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</row>
    <row r="5" spans="1:35" s="14" customFormat="1" ht="30" customHeight="1" x14ac:dyDescent="0.2">
      <c r="B5" s="222" t="s">
        <v>67</v>
      </c>
      <c r="C5" s="222"/>
      <c r="D5" s="222"/>
      <c r="E5" s="222"/>
      <c r="F5" s="223"/>
      <c r="G5" s="223"/>
      <c r="H5" s="223"/>
      <c r="I5" s="223"/>
      <c r="J5" s="223"/>
      <c r="K5" s="223"/>
      <c r="AE5" s="394">
        <f>COUNTA(F12:M19)</f>
        <v>0</v>
      </c>
      <c r="AF5" s="394"/>
      <c r="AG5" s="394"/>
      <c r="AH5" s="224"/>
      <c r="AI5" s="15" t="s">
        <v>15</v>
      </c>
    </row>
    <row r="6" spans="1:35" s="14" customFormat="1" ht="30" customHeight="1" x14ac:dyDescent="0.2">
      <c r="B6" s="77" t="s">
        <v>197</v>
      </c>
      <c r="C6" s="77"/>
      <c r="D6" s="77"/>
      <c r="E6" s="77"/>
      <c r="F6" s="77"/>
      <c r="G6" s="77"/>
      <c r="H6" s="16" t="s">
        <v>296</v>
      </c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 t="s">
        <v>230</v>
      </c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7"/>
    </row>
    <row r="7" spans="1:35" ht="9.9" customHeight="1" x14ac:dyDescent="0.2">
      <c r="B7" s="18"/>
      <c r="C7" s="18"/>
      <c r="D7" s="18"/>
      <c r="E7" s="18"/>
      <c r="F7" s="18"/>
      <c r="G7" s="18"/>
      <c r="H7" s="19"/>
      <c r="I7" s="19"/>
      <c r="J7" s="19"/>
      <c r="K7" s="19"/>
      <c r="L7" s="19"/>
      <c r="M7" s="19"/>
      <c r="N7" s="20"/>
      <c r="O7" s="20"/>
      <c r="P7" s="20"/>
      <c r="Q7" s="20"/>
      <c r="R7" s="20"/>
      <c r="S7" s="20"/>
      <c r="X7" s="21"/>
    </row>
    <row r="8" spans="1:35" ht="21.6" customHeight="1" x14ac:dyDescent="0.2">
      <c r="A8" s="2"/>
      <c r="B8" s="227" t="s">
        <v>0</v>
      </c>
      <c r="C8" s="227"/>
      <c r="D8" s="227"/>
      <c r="E8" s="227"/>
      <c r="F8" s="110" t="str">
        <f>IF(クラブ情報!$J$6="","",クラブ情報!$J$6)</f>
        <v/>
      </c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228"/>
      <c r="U8" s="230" t="s">
        <v>4</v>
      </c>
      <c r="V8" s="231"/>
      <c r="W8" s="231"/>
      <c r="X8" s="232"/>
      <c r="Y8" s="110" t="str">
        <f>IF(クラブ情報!$J$8="","",クラブ情報!$J$8)</f>
        <v/>
      </c>
      <c r="Z8" s="111"/>
      <c r="AA8" s="111"/>
      <c r="AB8" s="111"/>
      <c r="AC8" s="111"/>
      <c r="AD8" s="111"/>
      <c r="AE8" s="111"/>
      <c r="AF8" s="111"/>
      <c r="AG8" s="111"/>
      <c r="AH8" s="111"/>
      <c r="AI8" s="228"/>
    </row>
    <row r="9" spans="1:35" ht="21.6" customHeight="1" x14ac:dyDescent="0.2">
      <c r="A9" s="2"/>
      <c r="B9" s="233" t="s">
        <v>1</v>
      </c>
      <c r="C9" s="233"/>
      <c r="D9" s="233"/>
      <c r="E9" s="233"/>
      <c r="F9" s="112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229"/>
      <c r="U9" s="234" t="s">
        <v>5</v>
      </c>
      <c r="V9" s="235"/>
      <c r="W9" s="235"/>
      <c r="X9" s="236"/>
      <c r="Y9" s="112"/>
      <c r="Z9" s="113"/>
      <c r="AA9" s="113"/>
      <c r="AB9" s="113"/>
      <c r="AC9" s="113"/>
      <c r="AD9" s="113"/>
      <c r="AE9" s="113"/>
      <c r="AF9" s="113"/>
      <c r="AG9" s="113"/>
      <c r="AH9" s="113"/>
      <c r="AI9" s="229"/>
    </row>
    <row r="10" spans="1:35" ht="21.6" customHeight="1" x14ac:dyDescent="0.2">
      <c r="B10" s="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"/>
      <c r="P10" s="2"/>
      <c r="Q10" s="2"/>
      <c r="R10" s="2"/>
      <c r="S10" s="2"/>
      <c r="T10" s="2"/>
      <c r="U10" s="2"/>
      <c r="V10" s="2"/>
      <c r="W10" s="2"/>
      <c r="X10" s="2"/>
      <c r="Y10" s="425"/>
      <c r="Z10" s="425"/>
      <c r="AA10" s="425"/>
      <c r="AB10" s="425"/>
      <c r="AC10" s="425"/>
      <c r="AD10" s="425"/>
    </row>
    <row r="11" spans="1:35" ht="30" customHeight="1" thickBot="1" x14ac:dyDescent="0.25">
      <c r="B11" s="240"/>
      <c r="C11" s="240"/>
      <c r="D11" s="240"/>
      <c r="E11" s="240"/>
      <c r="F11" s="237" t="s">
        <v>7</v>
      </c>
      <c r="G11" s="238"/>
      <c r="H11" s="238"/>
      <c r="I11" s="238"/>
      <c r="J11" s="238"/>
      <c r="K11" s="238"/>
      <c r="L11" s="238"/>
      <c r="M11" s="238"/>
      <c r="N11" s="237" t="s">
        <v>17</v>
      </c>
      <c r="O11" s="238"/>
      <c r="P11" s="238"/>
      <c r="Q11" s="238"/>
      <c r="R11" s="238"/>
      <c r="S11" s="238"/>
      <c r="T11" s="238"/>
      <c r="U11" s="239"/>
      <c r="V11" s="241" t="s">
        <v>23</v>
      </c>
      <c r="W11" s="242"/>
      <c r="X11" s="242"/>
      <c r="Y11" s="243"/>
      <c r="Z11" s="404" t="s">
        <v>293</v>
      </c>
      <c r="AA11" s="404"/>
      <c r="AB11" s="404"/>
      <c r="AC11" s="404"/>
      <c r="AD11" s="405"/>
      <c r="AE11" s="261" t="s">
        <v>150</v>
      </c>
      <c r="AF11" s="262"/>
      <c r="AG11" s="262"/>
      <c r="AH11" s="262"/>
      <c r="AI11" s="263"/>
    </row>
    <row r="12" spans="1:35" ht="30" customHeight="1" x14ac:dyDescent="0.2">
      <c r="B12" s="218">
        <v>1</v>
      </c>
      <c r="C12" s="218"/>
      <c r="D12" s="218"/>
      <c r="E12" s="219"/>
      <c r="F12" s="252"/>
      <c r="G12" s="212"/>
      <c r="H12" s="212"/>
      <c r="I12" s="212"/>
      <c r="J12" s="212"/>
      <c r="K12" s="212"/>
      <c r="L12" s="212"/>
      <c r="M12" s="212"/>
      <c r="N12" s="211"/>
      <c r="O12" s="212"/>
      <c r="P12" s="212"/>
      <c r="Q12" s="212"/>
      <c r="R12" s="212"/>
      <c r="S12" s="212"/>
      <c r="T12" s="212"/>
      <c r="U12" s="213"/>
      <c r="V12" s="406"/>
      <c r="W12" s="407"/>
      <c r="X12" s="407"/>
      <c r="Y12" s="408"/>
      <c r="Z12" s="211"/>
      <c r="AA12" s="212"/>
      <c r="AB12" s="212"/>
      <c r="AC12" s="212"/>
      <c r="AD12" s="213"/>
      <c r="AE12" s="211"/>
      <c r="AF12" s="212"/>
      <c r="AG12" s="212"/>
      <c r="AH12" s="212"/>
      <c r="AI12" s="214"/>
    </row>
    <row r="13" spans="1:35" ht="30" customHeight="1" thickBot="1" x14ac:dyDescent="0.25">
      <c r="B13" s="218">
        <v>2</v>
      </c>
      <c r="C13" s="218"/>
      <c r="D13" s="218"/>
      <c r="E13" s="219"/>
      <c r="F13" s="256"/>
      <c r="G13" s="208"/>
      <c r="H13" s="208"/>
      <c r="I13" s="208"/>
      <c r="J13" s="208"/>
      <c r="K13" s="208"/>
      <c r="L13" s="208"/>
      <c r="M13" s="208"/>
      <c r="N13" s="207"/>
      <c r="O13" s="208"/>
      <c r="P13" s="208"/>
      <c r="Q13" s="208"/>
      <c r="R13" s="208"/>
      <c r="S13" s="208"/>
      <c r="T13" s="208"/>
      <c r="U13" s="257"/>
      <c r="V13" s="207"/>
      <c r="W13" s="208"/>
      <c r="X13" s="208"/>
      <c r="Y13" s="257"/>
      <c r="Z13" s="420"/>
      <c r="AA13" s="421"/>
      <c r="AB13" s="421"/>
      <c r="AC13" s="421"/>
      <c r="AD13" s="423"/>
      <c r="AE13" s="207"/>
      <c r="AF13" s="208"/>
      <c r="AG13" s="208"/>
      <c r="AH13" s="208"/>
      <c r="AI13" s="209"/>
    </row>
    <row r="14" spans="1:35" ht="30" hidden="1" customHeight="1" x14ac:dyDescent="0.2">
      <c r="B14" s="218">
        <v>3</v>
      </c>
      <c r="C14" s="218"/>
      <c r="D14" s="218"/>
      <c r="E14" s="219"/>
      <c r="F14" s="424"/>
      <c r="G14" s="421"/>
      <c r="H14" s="421"/>
      <c r="I14" s="421"/>
      <c r="J14" s="421"/>
      <c r="K14" s="421"/>
      <c r="L14" s="421"/>
      <c r="M14" s="421"/>
      <c r="N14" s="420"/>
      <c r="O14" s="421"/>
      <c r="P14" s="421"/>
      <c r="Q14" s="421"/>
      <c r="R14" s="421"/>
      <c r="S14" s="421"/>
      <c r="T14" s="421"/>
      <c r="U14" s="423"/>
      <c r="V14" s="420"/>
      <c r="W14" s="421"/>
      <c r="X14" s="421"/>
      <c r="Y14" s="423"/>
      <c r="Z14" s="421"/>
      <c r="AA14" s="421"/>
      <c r="AB14" s="421"/>
      <c r="AC14" s="421"/>
      <c r="AD14" s="423"/>
      <c r="AE14" s="420"/>
      <c r="AF14" s="421"/>
      <c r="AG14" s="421"/>
      <c r="AH14" s="421"/>
      <c r="AI14" s="422"/>
    </row>
    <row r="15" spans="1:35" ht="30" hidden="1" customHeight="1" x14ac:dyDescent="0.2">
      <c r="B15" s="218">
        <v>4</v>
      </c>
      <c r="C15" s="218"/>
      <c r="D15" s="218"/>
      <c r="E15" s="219"/>
      <c r="F15" s="247"/>
      <c r="G15" s="245"/>
      <c r="H15" s="245"/>
      <c r="I15" s="245"/>
      <c r="J15" s="245"/>
      <c r="K15" s="245"/>
      <c r="L15" s="245"/>
      <c r="M15" s="245"/>
      <c r="N15" s="244"/>
      <c r="O15" s="245"/>
      <c r="P15" s="245"/>
      <c r="Q15" s="245"/>
      <c r="R15" s="245"/>
      <c r="S15" s="245"/>
      <c r="T15" s="245"/>
      <c r="U15" s="248"/>
      <c r="V15" s="244"/>
      <c r="W15" s="245"/>
      <c r="X15" s="245"/>
      <c r="Y15" s="248"/>
      <c r="Z15" s="245"/>
      <c r="AA15" s="245"/>
      <c r="AB15" s="245"/>
      <c r="AC15" s="245"/>
      <c r="AD15" s="248"/>
      <c r="AE15" s="244"/>
      <c r="AF15" s="245"/>
      <c r="AG15" s="245"/>
      <c r="AH15" s="245"/>
      <c r="AI15" s="246"/>
    </row>
    <row r="16" spans="1:35" ht="30" hidden="1" customHeight="1" x14ac:dyDescent="0.2">
      <c r="B16" s="218">
        <v>5</v>
      </c>
      <c r="C16" s="218"/>
      <c r="D16" s="218"/>
      <c r="E16" s="219"/>
      <c r="F16" s="247"/>
      <c r="G16" s="245"/>
      <c r="H16" s="245"/>
      <c r="I16" s="245"/>
      <c r="J16" s="245"/>
      <c r="K16" s="245"/>
      <c r="L16" s="245"/>
      <c r="M16" s="245"/>
      <c r="N16" s="244"/>
      <c r="O16" s="245"/>
      <c r="P16" s="245"/>
      <c r="Q16" s="245"/>
      <c r="R16" s="245"/>
      <c r="S16" s="245"/>
      <c r="T16" s="245"/>
      <c r="U16" s="248"/>
      <c r="V16" s="244"/>
      <c r="W16" s="245"/>
      <c r="X16" s="245"/>
      <c r="Y16" s="248"/>
      <c r="Z16" s="245"/>
      <c r="AA16" s="245"/>
      <c r="AB16" s="245"/>
      <c r="AC16" s="245"/>
      <c r="AD16" s="248"/>
      <c r="AE16" s="244"/>
      <c r="AF16" s="245"/>
      <c r="AG16" s="245"/>
      <c r="AH16" s="245"/>
      <c r="AI16" s="246"/>
    </row>
    <row r="17" spans="1:35" ht="30" hidden="1" customHeight="1" x14ac:dyDescent="0.2">
      <c r="B17" s="218">
        <v>6</v>
      </c>
      <c r="C17" s="218"/>
      <c r="D17" s="218"/>
      <c r="E17" s="219"/>
      <c r="F17" s="247"/>
      <c r="G17" s="245"/>
      <c r="H17" s="245"/>
      <c r="I17" s="245"/>
      <c r="J17" s="245"/>
      <c r="K17" s="245"/>
      <c r="L17" s="245"/>
      <c r="M17" s="245"/>
      <c r="N17" s="244"/>
      <c r="O17" s="245"/>
      <c r="P17" s="245"/>
      <c r="Q17" s="245"/>
      <c r="R17" s="245"/>
      <c r="S17" s="245"/>
      <c r="T17" s="245"/>
      <c r="U17" s="248"/>
      <c r="V17" s="244"/>
      <c r="W17" s="245"/>
      <c r="X17" s="245"/>
      <c r="Y17" s="248"/>
      <c r="Z17" s="245"/>
      <c r="AA17" s="245"/>
      <c r="AB17" s="245"/>
      <c r="AC17" s="245"/>
      <c r="AD17" s="248"/>
      <c r="AE17" s="244"/>
      <c r="AF17" s="245"/>
      <c r="AG17" s="245"/>
      <c r="AH17" s="245"/>
      <c r="AI17" s="246"/>
    </row>
    <row r="18" spans="1:35" ht="30" hidden="1" customHeight="1" x14ac:dyDescent="0.2">
      <c r="B18" s="218">
        <v>7</v>
      </c>
      <c r="C18" s="218"/>
      <c r="D18" s="218"/>
      <c r="E18" s="219"/>
      <c r="F18" s="247"/>
      <c r="G18" s="245"/>
      <c r="H18" s="245"/>
      <c r="I18" s="245"/>
      <c r="J18" s="245"/>
      <c r="K18" s="245"/>
      <c r="L18" s="245"/>
      <c r="M18" s="245"/>
      <c r="N18" s="244"/>
      <c r="O18" s="245"/>
      <c r="P18" s="245"/>
      <c r="Q18" s="245"/>
      <c r="R18" s="245"/>
      <c r="S18" s="245"/>
      <c r="T18" s="245"/>
      <c r="U18" s="248"/>
      <c r="V18" s="244"/>
      <c r="W18" s="245"/>
      <c r="X18" s="245"/>
      <c r="Y18" s="248"/>
      <c r="Z18" s="245"/>
      <c r="AA18" s="245"/>
      <c r="AB18" s="245"/>
      <c r="AC18" s="245"/>
      <c r="AD18" s="248"/>
      <c r="AE18" s="244"/>
      <c r="AF18" s="245"/>
      <c r="AG18" s="245"/>
      <c r="AH18" s="245"/>
      <c r="AI18" s="246"/>
    </row>
    <row r="19" spans="1:35" ht="30" hidden="1" customHeight="1" thickBot="1" x14ac:dyDescent="0.25">
      <c r="B19" s="218">
        <v>8</v>
      </c>
      <c r="C19" s="218"/>
      <c r="D19" s="218"/>
      <c r="E19" s="219"/>
      <c r="F19" s="256"/>
      <c r="G19" s="208"/>
      <c r="H19" s="208"/>
      <c r="I19" s="208"/>
      <c r="J19" s="208"/>
      <c r="K19" s="208"/>
      <c r="L19" s="208"/>
      <c r="M19" s="208"/>
      <c r="N19" s="207"/>
      <c r="O19" s="208"/>
      <c r="P19" s="208"/>
      <c r="Q19" s="208"/>
      <c r="R19" s="208"/>
      <c r="S19" s="208"/>
      <c r="T19" s="208"/>
      <c r="U19" s="257"/>
      <c r="V19" s="207"/>
      <c r="W19" s="208"/>
      <c r="X19" s="208"/>
      <c r="Y19" s="257"/>
      <c r="Z19" s="208"/>
      <c r="AA19" s="208"/>
      <c r="AB19" s="208"/>
      <c r="AC19" s="208"/>
      <c r="AD19" s="257"/>
      <c r="AE19" s="207"/>
      <c r="AF19" s="208"/>
      <c r="AG19" s="208"/>
      <c r="AH19" s="208"/>
      <c r="AI19" s="209"/>
    </row>
    <row r="20" spans="1:35" ht="21.6" customHeight="1" x14ac:dyDescent="0.2">
      <c r="A20" s="2"/>
      <c r="B20" s="23"/>
      <c r="C20" s="23"/>
      <c r="D20" s="23"/>
      <c r="E20" s="2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40"/>
      <c r="Z20" s="216"/>
      <c r="AA20" s="216"/>
      <c r="AB20" s="216"/>
      <c r="AC20" s="216"/>
      <c r="AD20" s="216"/>
      <c r="AE20" s="419">
        <f>COUNTA(AE12:AI19)</f>
        <v>0</v>
      </c>
      <c r="AF20" s="419"/>
      <c r="AG20" s="419"/>
      <c r="AH20" s="419"/>
      <c r="AI20" s="419"/>
    </row>
  </sheetData>
  <mergeCells count="68">
    <mergeCell ref="Z20:AD20"/>
    <mergeCell ref="AE20:AI20"/>
    <mergeCell ref="B19:E19"/>
    <mergeCell ref="F19:M19"/>
    <mergeCell ref="N19:U19"/>
    <mergeCell ref="V19:Y19"/>
    <mergeCell ref="Z19:AD19"/>
    <mergeCell ref="AE19:AI19"/>
    <mergeCell ref="AE18:AI18"/>
    <mergeCell ref="B17:E17"/>
    <mergeCell ref="F17:M17"/>
    <mergeCell ref="N17:U17"/>
    <mergeCell ref="V17:Y17"/>
    <mergeCell ref="Z17:AD17"/>
    <mergeCell ref="AE17:AI17"/>
    <mergeCell ref="B18:E18"/>
    <mergeCell ref="F18:M18"/>
    <mergeCell ref="N18:U18"/>
    <mergeCell ref="V18:Y18"/>
    <mergeCell ref="Z18:AD18"/>
    <mergeCell ref="AE16:AI16"/>
    <mergeCell ref="B15:E15"/>
    <mergeCell ref="F15:M15"/>
    <mergeCell ref="N15:U15"/>
    <mergeCell ref="V15:Y15"/>
    <mergeCell ref="Z15:AD15"/>
    <mergeCell ref="AE15:AI15"/>
    <mergeCell ref="B16:E16"/>
    <mergeCell ref="F16:M16"/>
    <mergeCell ref="N16:U16"/>
    <mergeCell ref="V16:Y16"/>
    <mergeCell ref="Z16:AD16"/>
    <mergeCell ref="AE14:AI14"/>
    <mergeCell ref="B13:E13"/>
    <mergeCell ref="F13:M13"/>
    <mergeCell ref="N13:U13"/>
    <mergeCell ref="V13:Y13"/>
    <mergeCell ref="Z13:AD13"/>
    <mergeCell ref="AE13:AI13"/>
    <mergeCell ref="B14:E14"/>
    <mergeCell ref="F14:M14"/>
    <mergeCell ref="N14:U14"/>
    <mergeCell ref="V14:Y14"/>
    <mergeCell ref="Z14:AD14"/>
    <mergeCell ref="AE11:AI11"/>
    <mergeCell ref="B12:E12"/>
    <mergeCell ref="F12:M12"/>
    <mergeCell ref="N12:U12"/>
    <mergeCell ref="V12:Y12"/>
    <mergeCell ref="Z12:AD12"/>
    <mergeCell ref="AE12:AI12"/>
    <mergeCell ref="Y10:AD10"/>
    <mergeCell ref="B11:E11"/>
    <mergeCell ref="F11:M11"/>
    <mergeCell ref="N11:U11"/>
    <mergeCell ref="V11:Y11"/>
    <mergeCell ref="Z11:AD11"/>
    <mergeCell ref="C2:AB3"/>
    <mergeCell ref="AE2:AF2"/>
    <mergeCell ref="B5:E5"/>
    <mergeCell ref="F5:K5"/>
    <mergeCell ref="AE5:AH5"/>
    <mergeCell ref="B8:E8"/>
    <mergeCell ref="F8:T9"/>
    <mergeCell ref="U8:X8"/>
    <mergeCell ref="Y8:AI9"/>
    <mergeCell ref="B9:E9"/>
    <mergeCell ref="U9:X9"/>
  </mergeCells>
  <phoneticPr fontId="3"/>
  <dataValidations count="6">
    <dataValidation type="list" allowBlank="1" showInputMessage="1" showErrorMessage="1" sqref="Z12:AD13" xr:uid="{C0B95E2A-933A-4693-A034-DE952836C638}">
      <formula1>"ボール,クラブ"</formula1>
    </dataValidation>
    <dataValidation imeMode="on" allowBlank="1" showInputMessage="1" showErrorMessage="1" prompt="姓と名の間に_x000a_全角スペースを_x000a_入れてください" sqref="N12:N19 F12:F19" xr:uid="{1A6ECE74-B76A-4720-944F-A1293E5C354A}"/>
    <dataValidation type="list" allowBlank="1" showInputMessage="1" showErrorMessage="1" sqref="V14:Y19" xr:uid="{EEC2DE13-779F-4159-A4BC-84B6819BAE07}">
      <formula1>"小５,小６,中１,中２,中３"</formula1>
    </dataValidation>
    <dataValidation type="list" allowBlank="1" showInputMessage="1" showErrorMessage="1" sqref="AE12:AI19 Z14:AD19" xr:uid="{B065ADE7-EAAE-4FDB-9673-09C5BDA3EA82}">
      <formula1>"○"</formula1>
    </dataValidation>
    <dataValidation allowBlank="1" showInputMessage="1" showErrorMessage="1" prompt="クラブ情報_x000a_シートで入力" sqref="F8:T9 Y8:AI9" xr:uid="{0FFDCBCD-5D38-4928-B82A-006CA6ED9014}"/>
    <dataValidation type="list" allowBlank="1" showInputMessage="1" showErrorMessage="1" sqref="V12:Y13" xr:uid="{3361B334-6531-43AF-A12A-F3974D4A0FDD}">
      <formula1>"中３,高１,高２,高３,"</formula1>
    </dataValidation>
  </dataValidations>
  <printOptions horizontalCentered="1"/>
  <pageMargins left="0.39370078740157483" right="0.39370078740157483" top="0.39370078740157483" bottom="0.19685039370078741" header="0.19685039370078741" footer="0.19685039370078741"/>
  <pageSetup paperSize="9" scale="96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56094-534D-4E5D-863E-A3947F698BAD}">
  <sheetPr>
    <tabColor rgb="FFFF99FF"/>
  </sheetPr>
  <dimension ref="A1:BV20"/>
  <sheetViews>
    <sheetView showGridLines="0" view="pageBreakPreview" zoomScale="85" zoomScaleNormal="100" zoomScaleSheetLayoutView="85" workbookViewId="0">
      <pane ySplit="11" topLeftCell="A12" activePane="bottomLeft" state="frozen"/>
      <selection activeCell="A16" sqref="A16:AI21"/>
      <selection pane="bottomLeft" activeCell="V12" sqref="V12:Y12"/>
    </sheetView>
  </sheetViews>
  <sheetFormatPr defaultColWidth="9" defaultRowHeight="21.6" customHeight="1" x14ac:dyDescent="0.2"/>
  <cols>
    <col min="1" max="5" width="2.6640625" style="1" customWidth="1"/>
    <col min="6" max="21" width="3.109375" style="1" customWidth="1"/>
    <col min="22" max="25" width="2.6640625" style="1" customWidth="1"/>
    <col min="26" max="30" width="2.6640625" style="1" hidden="1" customWidth="1"/>
    <col min="31" max="36" width="2.6640625" style="1" customWidth="1"/>
    <col min="37" max="72" width="2.6640625" style="1" hidden="1" customWidth="1"/>
    <col min="73" max="292" width="2.6640625" style="1" customWidth="1"/>
    <col min="293" max="16384" width="9" style="1"/>
  </cols>
  <sheetData>
    <row r="1" spans="1:74" ht="9.9" customHeight="1" x14ac:dyDescent="0.2"/>
    <row r="2" spans="1:74" ht="21.6" customHeight="1" thickBot="1" x14ac:dyDescent="0.25">
      <c r="A2" s="2"/>
      <c r="B2" s="2"/>
      <c r="C2" s="220" t="s">
        <v>193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E2" s="221" t="s">
        <v>43</v>
      </c>
      <c r="AF2" s="221"/>
      <c r="AG2" s="33"/>
      <c r="AH2" s="35" t="s">
        <v>39</v>
      </c>
      <c r="AI2" s="33"/>
      <c r="AK2" s="2"/>
      <c r="AL2" s="2"/>
      <c r="AM2" s="220" t="s">
        <v>193</v>
      </c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F2" s="220"/>
      <c r="BG2" s="220"/>
      <c r="BH2" s="220"/>
      <c r="BI2" s="220"/>
      <c r="BJ2" s="220"/>
      <c r="BK2" s="220"/>
      <c r="BL2" s="220"/>
      <c r="BO2" s="221" t="s">
        <v>43</v>
      </c>
      <c r="BP2" s="221"/>
      <c r="BQ2" s="33"/>
      <c r="BR2" s="35" t="s">
        <v>39</v>
      </c>
      <c r="BS2" s="33"/>
    </row>
    <row r="3" spans="1:74" ht="21.6" customHeight="1" x14ac:dyDescent="0.2">
      <c r="A3" s="2"/>
      <c r="B3" s="2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"/>
      <c r="AD3" s="2"/>
      <c r="AE3" s="2"/>
      <c r="AF3" s="2"/>
      <c r="AG3" s="2"/>
      <c r="AK3" s="2"/>
      <c r="AL3" s="2"/>
      <c r="AM3" s="220"/>
      <c r="AN3" s="220"/>
      <c r="AO3" s="220"/>
      <c r="AP3" s="220"/>
      <c r="AQ3" s="220"/>
      <c r="AR3" s="220"/>
      <c r="AS3" s="220"/>
      <c r="AT3" s="220"/>
      <c r="AU3" s="220"/>
      <c r="AV3" s="220"/>
      <c r="AW3" s="220"/>
      <c r="AX3" s="220"/>
      <c r="AY3" s="220"/>
      <c r="AZ3" s="220"/>
      <c r="BA3" s="220"/>
      <c r="BB3" s="220"/>
      <c r="BC3" s="220"/>
      <c r="BD3" s="220"/>
      <c r="BE3" s="220"/>
      <c r="BF3" s="220"/>
      <c r="BG3" s="220"/>
      <c r="BH3" s="220"/>
      <c r="BI3" s="220"/>
      <c r="BJ3" s="220"/>
      <c r="BK3" s="220"/>
      <c r="BL3" s="220"/>
      <c r="BM3" s="2"/>
      <c r="BN3" s="2"/>
      <c r="BO3" s="2"/>
      <c r="BP3" s="2"/>
      <c r="BQ3" s="2"/>
    </row>
    <row r="4" spans="1:74" ht="9.9" customHeight="1" x14ac:dyDescent="0.2"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L4" s="2"/>
      <c r="AM4" s="2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2"/>
      <c r="BO4" s="2"/>
      <c r="BP4" s="2"/>
      <c r="BQ4" s="2"/>
      <c r="BR4" s="2"/>
    </row>
    <row r="5" spans="1:74" s="14" customFormat="1" ht="30" customHeight="1" x14ac:dyDescent="0.2">
      <c r="B5" s="222" t="s">
        <v>67</v>
      </c>
      <c r="C5" s="222"/>
      <c r="D5" s="222"/>
      <c r="E5" s="222"/>
      <c r="F5" s="223"/>
      <c r="G5" s="223"/>
      <c r="H5" s="223"/>
      <c r="I5" s="223"/>
      <c r="J5" s="223"/>
      <c r="K5" s="223"/>
      <c r="AE5" s="394">
        <f>COUNTA(F12:M19)</f>
        <v>0</v>
      </c>
      <c r="AF5" s="394"/>
      <c r="AG5" s="394"/>
      <c r="AH5" s="224"/>
      <c r="AI5" s="15" t="s">
        <v>15</v>
      </c>
      <c r="AL5" s="222" t="s">
        <v>67</v>
      </c>
      <c r="AM5" s="222"/>
      <c r="AN5" s="222"/>
      <c r="AO5" s="222"/>
      <c r="AP5" s="223" t="s">
        <v>8</v>
      </c>
      <c r="AQ5" s="223"/>
      <c r="AR5" s="223"/>
      <c r="AS5" s="223"/>
      <c r="AT5" s="223"/>
      <c r="AU5" s="223"/>
      <c r="BO5" s="394">
        <f>COUNTA(AP12:AW19)</f>
        <v>0</v>
      </c>
      <c r="BP5" s="394"/>
      <c r="BQ5" s="394"/>
      <c r="BR5" s="224"/>
      <c r="BS5" s="15" t="s">
        <v>15</v>
      </c>
    </row>
    <row r="6" spans="1:74" s="14" customFormat="1" ht="30" customHeight="1" x14ac:dyDescent="0.2">
      <c r="B6" s="77" t="s">
        <v>69</v>
      </c>
      <c r="C6" s="77"/>
      <c r="D6" s="77"/>
      <c r="E6" s="77"/>
      <c r="F6" s="77"/>
      <c r="G6" s="77"/>
      <c r="H6" s="16" t="s">
        <v>291</v>
      </c>
      <c r="I6" s="16"/>
      <c r="J6" s="16"/>
      <c r="K6" s="16"/>
      <c r="L6" s="16"/>
      <c r="M6" s="16"/>
      <c r="N6" s="16"/>
      <c r="O6" s="16"/>
      <c r="P6" s="16"/>
      <c r="Q6" s="16" t="s">
        <v>196</v>
      </c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7"/>
      <c r="AL6" s="226" t="s">
        <v>69</v>
      </c>
      <c r="AM6" s="226"/>
      <c r="AN6" s="226"/>
      <c r="AO6" s="226"/>
      <c r="AP6" s="226"/>
      <c r="AQ6" s="226"/>
      <c r="AR6" s="226"/>
      <c r="AS6" s="16"/>
      <c r="AT6" s="16" t="s">
        <v>157</v>
      </c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 t="s">
        <v>53</v>
      </c>
      <c r="BJ6" s="16"/>
      <c r="BK6" s="16"/>
      <c r="BL6" s="16"/>
      <c r="BM6" s="16"/>
      <c r="BN6" s="16"/>
      <c r="BO6" s="16"/>
      <c r="BP6" s="16"/>
      <c r="BQ6" s="16"/>
      <c r="BR6" s="16"/>
      <c r="BS6" s="17"/>
    </row>
    <row r="7" spans="1:74" ht="9.9" customHeight="1" x14ac:dyDescent="0.2">
      <c r="B7" s="18"/>
      <c r="C7" s="18"/>
      <c r="D7" s="18"/>
      <c r="E7" s="18"/>
      <c r="F7" s="18"/>
      <c r="G7" s="18"/>
      <c r="H7" s="19"/>
      <c r="I7" s="19"/>
      <c r="J7" s="19"/>
      <c r="K7" s="19"/>
      <c r="L7" s="19"/>
      <c r="M7" s="19"/>
      <c r="N7" s="20"/>
      <c r="O7" s="20"/>
      <c r="P7" s="20"/>
      <c r="Q7" s="20"/>
      <c r="R7" s="20"/>
      <c r="S7" s="20"/>
      <c r="X7" s="21"/>
      <c r="AL7" s="18"/>
      <c r="AM7" s="18"/>
      <c r="AN7" s="18"/>
      <c r="AO7" s="18"/>
      <c r="AP7" s="18"/>
      <c r="AQ7" s="18"/>
      <c r="AR7" s="19"/>
      <c r="AS7" s="19"/>
      <c r="AT7" s="19"/>
      <c r="AU7" s="19"/>
      <c r="AV7" s="19"/>
      <c r="AW7" s="19"/>
      <c r="AX7" s="20"/>
      <c r="AY7" s="20"/>
      <c r="AZ7" s="20"/>
      <c r="BA7" s="20"/>
      <c r="BB7" s="20"/>
      <c r="BC7" s="20"/>
      <c r="BH7" s="21"/>
    </row>
    <row r="8" spans="1:74" ht="21.6" customHeight="1" x14ac:dyDescent="0.2">
      <c r="A8" s="2"/>
      <c r="B8" s="227" t="s">
        <v>0</v>
      </c>
      <c r="C8" s="227"/>
      <c r="D8" s="227"/>
      <c r="E8" s="227"/>
      <c r="F8" s="110" t="str">
        <f>IF(クラブ情報!$J$6="","",クラブ情報!$J$6)</f>
        <v/>
      </c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228"/>
      <c r="U8" s="230" t="s">
        <v>4</v>
      </c>
      <c r="V8" s="231"/>
      <c r="W8" s="231"/>
      <c r="X8" s="232"/>
      <c r="Y8" s="110" t="str">
        <f>IF(クラブ情報!$J$8="","",クラブ情報!$J$8)</f>
        <v/>
      </c>
      <c r="Z8" s="111"/>
      <c r="AA8" s="111"/>
      <c r="AB8" s="111"/>
      <c r="AC8" s="111"/>
      <c r="AD8" s="111"/>
      <c r="AE8" s="111"/>
      <c r="AF8" s="111"/>
      <c r="AG8" s="111"/>
      <c r="AH8" s="111"/>
      <c r="AI8" s="228"/>
      <c r="AK8" s="2"/>
      <c r="AL8" s="227" t="s">
        <v>0</v>
      </c>
      <c r="AM8" s="227"/>
      <c r="AN8" s="227"/>
      <c r="AO8" s="227"/>
      <c r="AP8" s="110" t="str">
        <f>IF(クラブ情報!$J$6="","",クラブ情報!$J$6)</f>
        <v/>
      </c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228"/>
      <c r="BE8" s="230" t="s">
        <v>4</v>
      </c>
      <c r="BF8" s="231"/>
      <c r="BG8" s="231"/>
      <c r="BH8" s="232"/>
      <c r="BI8" s="110" t="str">
        <f>IF(クラブ情報!$J$8="","",クラブ情報!$J$8)</f>
        <v/>
      </c>
      <c r="BJ8" s="111"/>
      <c r="BK8" s="111"/>
      <c r="BL8" s="111"/>
      <c r="BM8" s="111"/>
      <c r="BN8" s="111"/>
      <c r="BO8" s="111"/>
      <c r="BP8" s="111"/>
      <c r="BQ8" s="111"/>
      <c r="BR8" s="111"/>
      <c r="BS8" s="228"/>
    </row>
    <row r="9" spans="1:74" ht="21.6" customHeight="1" x14ac:dyDescent="0.2">
      <c r="A9" s="2"/>
      <c r="B9" s="233" t="s">
        <v>1</v>
      </c>
      <c r="C9" s="233"/>
      <c r="D9" s="233"/>
      <c r="E9" s="233"/>
      <c r="F9" s="112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229"/>
      <c r="U9" s="234" t="s">
        <v>5</v>
      </c>
      <c r="V9" s="235"/>
      <c r="W9" s="235"/>
      <c r="X9" s="236"/>
      <c r="Y9" s="112"/>
      <c r="Z9" s="113"/>
      <c r="AA9" s="113"/>
      <c r="AB9" s="113"/>
      <c r="AC9" s="113"/>
      <c r="AD9" s="113"/>
      <c r="AE9" s="113"/>
      <c r="AF9" s="113"/>
      <c r="AG9" s="113"/>
      <c r="AH9" s="113"/>
      <c r="AI9" s="229"/>
      <c r="AK9" s="2"/>
      <c r="AL9" s="233" t="s">
        <v>1</v>
      </c>
      <c r="AM9" s="233"/>
      <c r="AN9" s="233"/>
      <c r="AO9" s="233"/>
      <c r="AP9" s="112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229"/>
      <c r="BE9" s="234" t="s">
        <v>5</v>
      </c>
      <c r="BF9" s="235"/>
      <c r="BG9" s="235"/>
      <c r="BH9" s="236"/>
      <c r="BI9" s="112"/>
      <c r="BJ9" s="113"/>
      <c r="BK9" s="113"/>
      <c r="BL9" s="113"/>
      <c r="BM9" s="113"/>
      <c r="BN9" s="113"/>
      <c r="BO9" s="113"/>
      <c r="BP9" s="113"/>
      <c r="BQ9" s="113"/>
      <c r="BR9" s="113"/>
      <c r="BS9" s="229"/>
    </row>
    <row r="10" spans="1:74" ht="21.6" customHeight="1" x14ac:dyDescent="0.2">
      <c r="B10" s="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"/>
      <c r="P10" s="2"/>
      <c r="Q10" s="2"/>
      <c r="R10" s="2"/>
      <c r="S10" s="2"/>
      <c r="T10" s="2"/>
      <c r="U10" s="2"/>
      <c r="V10" s="2"/>
      <c r="W10" s="2"/>
      <c r="X10" s="2"/>
      <c r="Y10" s="425"/>
      <c r="Z10" s="425"/>
      <c r="AA10" s="425"/>
      <c r="AB10" s="425"/>
      <c r="AC10" s="425"/>
      <c r="AD10" s="425"/>
      <c r="AL10" s="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425"/>
      <c r="BJ10" s="425"/>
      <c r="BK10" s="425"/>
      <c r="BL10" s="425"/>
      <c r="BM10" s="425"/>
      <c r="BN10" s="425"/>
    </row>
    <row r="11" spans="1:74" ht="30" customHeight="1" thickBot="1" x14ac:dyDescent="0.25">
      <c r="B11" s="240"/>
      <c r="C11" s="240"/>
      <c r="D11" s="240"/>
      <c r="E11" s="240"/>
      <c r="F11" s="237" t="s">
        <v>7</v>
      </c>
      <c r="G11" s="238"/>
      <c r="H11" s="238"/>
      <c r="I11" s="238"/>
      <c r="J11" s="238"/>
      <c r="K11" s="238"/>
      <c r="L11" s="238"/>
      <c r="M11" s="238"/>
      <c r="N11" s="237" t="s">
        <v>17</v>
      </c>
      <c r="O11" s="238"/>
      <c r="P11" s="238"/>
      <c r="Q11" s="238"/>
      <c r="R11" s="238"/>
      <c r="S11" s="238"/>
      <c r="T11" s="238"/>
      <c r="U11" s="239"/>
      <c r="V11" s="241" t="s">
        <v>23</v>
      </c>
      <c r="W11" s="242"/>
      <c r="X11" s="242"/>
      <c r="Y11" s="243"/>
      <c r="Z11" s="404" t="s">
        <v>160</v>
      </c>
      <c r="AA11" s="404"/>
      <c r="AB11" s="404"/>
      <c r="AC11" s="404"/>
      <c r="AD11" s="405"/>
      <c r="AE11" s="261" t="s">
        <v>150</v>
      </c>
      <c r="AF11" s="262"/>
      <c r="AG11" s="262"/>
      <c r="AH11" s="262"/>
      <c r="AI11" s="263"/>
      <c r="AL11" s="240" t="s">
        <v>3</v>
      </c>
      <c r="AM11" s="240"/>
      <c r="AN11" s="240"/>
      <c r="AO11" s="240"/>
      <c r="AP11" s="237" t="s">
        <v>7</v>
      </c>
      <c r="AQ11" s="238"/>
      <c r="AR11" s="238"/>
      <c r="AS11" s="238"/>
      <c r="AT11" s="238"/>
      <c r="AU11" s="238"/>
      <c r="AV11" s="238"/>
      <c r="AW11" s="238"/>
      <c r="AX11" s="237" t="s">
        <v>17</v>
      </c>
      <c r="AY11" s="238"/>
      <c r="AZ11" s="238"/>
      <c r="BA11" s="238"/>
      <c r="BB11" s="238"/>
      <c r="BC11" s="238"/>
      <c r="BD11" s="238"/>
      <c r="BE11" s="239"/>
      <c r="BF11" s="241" t="s">
        <v>23</v>
      </c>
      <c r="BG11" s="242"/>
      <c r="BH11" s="242"/>
      <c r="BI11" s="243"/>
      <c r="BJ11" s="403" t="s">
        <v>159</v>
      </c>
      <c r="BK11" s="404"/>
      <c r="BL11" s="404"/>
      <c r="BM11" s="404"/>
      <c r="BN11" s="405"/>
      <c r="BO11" s="261" t="s">
        <v>150</v>
      </c>
      <c r="BP11" s="262"/>
      <c r="BQ11" s="262"/>
      <c r="BR11" s="262"/>
      <c r="BS11" s="263"/>
      <c r="BV11" s="1" t="s">
        <v>143</v>
      </c>
    </row>
    <row r="12" spans="1:74" ht="30" customHeight="1" x14ac:dyDescent="0.2">
      <c r="B12" s="218">
        <v>1</v>
      </c>
      <c r="C12" s="218"/>
      <c r="D12" s="218"/>
      <c r="E12" s="219"/>
      <c r="F12" s="252"/>
      <c r="G12" s="212"/>
      <c r="H12" s="212"/>
      <c r="I12" s="212"/>
      <c r="J12" s="212"/>
      <c r="K12" s="212"/>
      <c r="L12" s="212"/>
      <c r="M12" s="212"/>
      <c r="N12" s="211"/>
      <c r="O12" s="212"/>
      <c r="P12" s="212"/>
      <c r="Q12" s="212"/>
      <c r="R12" s="212"/>
      <c r="S12" s="212"/>
      <c r="T12" s="212"/>
      <c r="U12" s="213"/>
      <c r="V12" s="406"/>
      <c r="W12" s="407"/>
      <c r="X12" s="407"/>
      <c r="Y12" s="408"/>
      <c r="Z12" s="212"/>
      <c r="AA12" s="212"/>
      <c r="AB12" s="212"/>
      <c r="AC12" s="212"/>
      <c r="AD12" s="213"/>
      <c r="AE12" s="211"/>
      <c r="AF12" s="212"/>
      <c r="AG12" s="212"/>
      <c r="AH12" s="212"/>
      <c r="AI12" s="214"/>
      <c r="AJ12" s="24">
        <f>IF(AND(Z12="",AE12="○"),1,0)</f>
        <v>0</v>
      </c>
      <c r="AL12" s="218">
        <v>1</v>
      </c>
      <c r="AM12" s="218"/>
      <c r="AN12" s="218"/>
      <c r="AO12" s="219"/>
      <c r="AP12" s="252"/>
      <c r="AQ12" s="212"/>
      <c r="AR12" s="212"/>
      <c r="AS12" s="212"/>
      <c r="AT12" s="212"/>
      <c r="AU12" s="212"/>
      <c r="AV12" s="212"/>
      <c r="AW12" s="212"/>
      <c r="AX12" s="211"/>
      <c r="AY12" s="212"/>
      <c r="AZ12" s="212"/>
      <c r="BA12" s="212"/>
      <c r="BB12" s="212"/>
      <c r="BC12" s="212"/>
      <c r="BD12" s="212"/>
      <c r="BE12" s="213"/>
      <c r="BF12" s="211"/>
      <c r="BG12" s="212"/>
      <c r="BH12" s="212"/>
      <c r="BI12" s="213"/>
      <c r="BJ12" s="212"/>
      <c r="BK12" s="212"/>
      <c r="BL12" s="212"/>
      <c r="BM12" s="212"/>
      <c r="BN12" s="213"/>
      <c r="BO12" s="211"/>
      <c r="BP12" s="212"/>
      <c r="BQ12" s="212"/>
      <c r="BR12" s="212"/>
      <c r="BS12" s="214"/>
      <c r="BT12" s="24">
        <f>IF(AND(BJ12="",BO12="○"),1,0)</f>
        <v>0</v>
      </c>
    </row>
    <row r="13" spans="1:74" ht="30" customHeight="1" thickBot="1" x14ac:dyDescent="0.25">
      <c r="B13" s="218">
        <v>2</v>
      </c>
      <c r="C13" s="218"/>
      <c r="D13" s="218"/>
      <c r="E13" s="219"/>
      <c r="F13" s="256"/>
      <c r="G13" s="208"/>
      <c r="H13" s="208"/>
      <c r="I13" s="208"/>
      <c r="J13" s="208"/>
      <c r="K13" s="208"/>
      <c r="L13" s="208"/>
      <c r="M13" s="208"/>
      <c r="N13" s="207"/>
      <c r="O13" s="208"/>
      <c r="P13" s="208"/>
      <c r="Q13" s="208"/>
      <c r="R13" s="208"/>
      <c r="S13" s="208"/>
      <c r="T13" s="208"/>
      <c r="U13" s="257"/>
      <c r="V13" s="274"/>
      <c r="W13" s="274"/>
      <c r="X13" s="274"/>
      <c r="Y13" s="274"/>
      <c r="Z13" s="208"/>
      <c r="AA13" s="208"/>
      <c r="AB13" s="208"/>
      <c r="AC13" s="208"/>
      <c r="AD13" s="257"/>
      <c r="AE13" s="207"/>
      <c r="AF13" s="208"/>
      <c r="AG13" s="208"/>
      <c r="AH13" s="208"/>
      <c r="AI13" s="209"/>
      <c r="AJ13" s="24">
        <f t="shared" ref="AJ13:AJ19" si="0">IF(AND(Z13="",AE13="○"),1,0)</f>
        <v>0</v>
      </c>
      <c r="AL13" s="218">
        <v>2</v>
      </c>
      <c r="AM13" s="218"/>
      <c r="AN13" s="218"/>
      <c r="AO13" s="219"/>
      <c r="AP13" s="247"/>
      <c r="AQ13" s="245"/>
      <c r="AR13" s="245"/>
      <c r="AS13" s="245"/>
      <c r="AT13" s="245"/>
      <c r="AU13" s="245"/>
      <c r="AV13" s="245"/>
      <c r="AW13" s="245"/>
      <c r="AX13" s="244"/>
      <c r="AY13" s="245"/>
      <c r="AZ13" s="245"/>
      <c r="BA13" s="245"/>
      <c r="BB13" s="245"/>
      <c r="BC13" s="245"/>
      <c r="BD13" s="245"/>
      <c r="BE13" s="248"/>
      <c r="BF13" s="244"/>
      <c r="BG13" s="245"/>
      <c r="BH13" s="245"/>
      <c r="BI13" s="248"/>
      <c r="BJ13" s="245"/>
      <c r="BK13" s="245"/>
      <c r="BL13" s="245"/>
      <c r="BM13" s="245"/>
      <c r="BN13" s="248"/>
      <c r="BO13" s="244"/>
      <c r="BP13" s="245"/>
      <c r="BQ13" s="245"/>
      <c r="BR13" s="245"/>
      <c r="BS13" s="246"/>
      <c r="BT13" s="24">
        <f t="shared" ref="BT13:BT19" si="1">IF(AND(BJ13="",BO13="○"),1,0)</f>
        <v>0</v>
      </c>
    </row>
    <row r="14" spans="1:74" ht="30" hidden="1" customHeight="1" x14ac:dyDescent="0.2">
      <c r="B14" s="218">
        <v>3</v>
      </c>
      <c r="C14" s="218"/>
      <c r="D14" s="218"/>
      <c r="E14" s="219"/>
      <c r="F14" s="424"/>
      <c r="G14" s="421"/>
      <c r="H14" s="421"/>
      <c r="I14" s="421"/>
      <c r="J14" s="421"/>
      <c r="K14" s="421"/>
      <c r="L14" s="421"/>
      <c r="M14" s="421"/>
      <c r="N14" s="420"/>
      <c r="O14" s="421"/>
      <c r="P14" s="421"/>
      <c r="Q14" s="421"/>
      <c r="R14" s="421"/>
      <c r="S14" s="421"/>
      <c r="T14" s="421"/>
      <c r="U14" s="423"/>
      <c r="V14" s="420"/>
      <c r="W14" s="421"/>
      <c r="X14" s="421"/>
      <c r="Y14" s="423"/>
      <c r="Z14" s="421"/>
      <c r="AA14" s="421"/>
      <c r="AB14" s="421"/>
      <c r="AC14" s="421"/>
      <c r="AD14" s="423"/>
      <c r="AE14" s="420"/>
      <c r="AF14" s="421"/>
      <c r="AG14" s="421"/>
      <c r="AH14" s="421"/>
      <c r="AI14" s="422"/>
      <c r="AJ14" s="24">
        <f t="shared" si="0"/>
        <v>0</v>
      </c>
      <c r="AL14" s="218">
        <v>3</v>
      </c>
      <c r="AM14" s="218"/>
      <c r="AN14" s="218"/>
      <c r="AO14" s="219"/>
      <c r="AP14" s="247"/>
      <c r="AQ14" s="245"/>
      <c r="AR14" s="245"/>
      <c r="AS14" s="245"/>
      <c r="AT14" s="245"/>
      <c r="AU14" s="245"/>
      <c r="AV14" s="245"/>
      <c r="AW14" s="245"/>
      <c r="AX14" s="244"/>
      <c r="AY14" s="245"/>
      <c r="AZ14" s="245"/>
      <c r="BA14" s="245"/>
      <c r="BB14" s="245"/>
      <c r="BC14" s="245"/>
      <c r="BD14" s="245"/>
      <c r="BE14" s="248"/>
      <c r="BF14" s="244"/>
      <c r="BG14" s="245"/>
      <c r="BH14" s="245"/>
      <c r="BI14" s="248"/>
      <c r="BJ14" s="245"/>
      <c r="BK14" s="245"/>
      <c r="BL14" s="245"/>
      <c r="BM14" s="245"/>
      <c r="BN14" s="248"/>
      <c r="BO14" s="244"/>
      <c r="BP14" s="245"/>
      <c r="BQ14" s="245"/>
      <c r="BR14" s="245"/>
      <c r="BS14" s="246"/>
      <c r="BT14" s="24">
        <f t="shared" si="1"/>
        <v>0</v>
      </c>
    </row>
    <row r="15" spans="1:74" ht="30" hidden="1" customHeight="1" x14ac:dyDescent="0.2">
      <c r="B15" s="218">
        <v>4</v>
      </c>
      <c r="C15" s="218"/>
      <c r="D15" s="218"/>
      <c r="E15" s="219"/>
      <c r="F15" s="247"/>
      <c r="G15" s="245"/>
      <c r="H15" s="245"/>
      <c r="I15" s="245"/>
      <c r="J15" s="245"/>
      <c r="K15" s="245"/>
      <c r="L15" s="245"/>
      <c r="M15" s="245"/>
      <c r="N15" s="244"/>
      <c r="O15" s="245"/>
      <c r="P15" s="245"/>
      <c r="Q15" s="245"/>
      <c r="R15" s="245"/>
      <c r="S15" s="245"/>
      <c r="T15" s="245"/>
      <c r="U15" s="248"/>
      <c r="V15" s="244"/>
      <c r="W15" s="245"/>
      <c r="X15" s="245"/>
      <c r="Y15" s="248"/>
      <c r="Z15" s="245"/>
      <c r="AA15" s="245"/>
      <c r="AB15" s="245"/>
      <c r="AC15" s="245"/>
      <c r="AD15" s="248"/>
      <c r="AE15" s="244"/>
      <c r="AF15" s="245"/>
      <c r="AG15" s="245"/>
      <c r="AH15" s="245"/>
      <c r="AI15" s="246"/>
      <c r="AJ15" s="24">
        <f t="shared" si="0"/>
        <v>0</v>
      </c>
      <c r="AL15" s="218">
        <v>4</v>
      </c>
      <c r="AM15" s="218"/>
      <c r="AN15" s="218"/>
      <c r="AO15" s="219"/>
      <c r="AP15" s="247"/>
      <c r="AQ15" s="245"/>
      <c r="AR15" s="245"/>
      <c r="AS15" s="245"/>
      <c r="AT15" s="245"/>
      <c r="AU15" s="245"/>
      <c r="AV15" s="245"/>
      <c r="AW15" s="245"/>
      <c r="AX15" s="244"/>
      <c r="AY15" s="245"/>
      <c r="AZ15" s="245"/>
      <c r="BA15" s="245"/>
      <c r="BB15" s="245"/>
      <c r="BC15" s="245"/>
      <c r="BD15" s="245"/>
      <c r="BE15" s="248"/>
      <c r="BF15" s="244"/>
      <c r="BG15" s="245"/>
      <c r="BH15" s="245"/>
      <c r="BI15" s="248"/>
      <c r="BJ15" s="245"/>
      <c r="BK15" s="245"/>
      <c r="BL15" s="245"/>
      <c r="BM15" s="245"/>
      <c r="BN15" s="248"/>
      <c r="BO15" s="244"/>
      <c r="BP15" s="245"/>
      <c r="BQ15" s="245"/>
      <c r="BR15" s="245"/>
      <c r="BS15" s="246"/>
      <c r="BT15" s="24">
        <f t="shared" si="1"/>
        <v>0</v>
      </c>
    </row>
    <row r="16" spans="1:74" ht="30" hidden="1" customHeight="1" x14ac:dyDescent="0.2">
      <c r="B16" s="218">
        <v>5</v>
      </c>
      <c r="C16" s="218"/>
      <c r="D16" s="218"/>
      <c r="E16" s="219"/>
      <c r="F16" s="247"/>
      <c r="G16" s="245"/>
      <c r="H16" s="245"/>
      <c r="I16" s="245"/>
      <c r="J16" s="245"/>
      <c r="K16" s="245"/>
      <c r="L16" s="245"/>
      <c r="M16" s="245"/>
      <c r="N16" s="244"/>
      <c r="O16" s="245"/>
      <c r="P16" s="245"/>
      <c r="Q16" s="245"/>
      <c r="R16" s="245"/>
      <c r="S16" s="245"/>
      <c r="T16" s="245"/>
      <c r="U16" s="248"/>
      <c r="V16" s="244"/>
      <c r="W16" s="245"/>
      <c r="X16" s="245"/>
      <c r="Y16" s="248"/>
      <c r="Z16" s="245"/>
      <c r="AA16" s="245"/>
      <c r="AB16" s="245"/>
      <c r="AC16" s="245"/>
      <c r="AD16" s="248"/>
      <c r="AE16" s="244"/>
      <c r="AF16" s="245"/>
      <c r="AG16" s="245"/>
      <c r="AH16" s="245"/>
      <c r="AI16" s="246"/>
      <c r="AJ16" s="24">
        <f t="shared" si="0"/>
        <v>0</v>
      </c>
      <c r="AL16" s="218">
        <v>5</v>
      </c>
      <c r="AM16" s="218"/>
      <c r="AN16" s="218"/>
      <c r="AO16" s="219"/>
      <c r="AP16" s="247"/>
      <c r="AQ16" s="245"/>
      <c r="AR16" s="245"/>
      <c r="AS16" s="245"/>
      <c r="AT16" s="245"/>
      <c r="AU16" s="245"/>
      <c r="AV16" s="245"/>
      <c r="AW16" s="245"/>
      <c r="AX16" s="244"/>
      <c r="AY16" s="245"/>
      <c r="AZ16" s="245"/>
      <c r="BA16" s="245"/>
      <c r="BB16" s="245"/>
      <c r="BC16" s="245"/>
      <c r="BD16" s="245"/>
      <c r="BE16" s="248"/>
      <c r="BF16" s="244"/>
      <c r="BG16" s="245"/>
      <c r="BH16" s="245"/>
      <c r="BI16" s="248"/>
      <c r="BJ16" s="245"/>
      <c r="BK16" s="245"/>
      <c r="BL16" s="245"/>
      <c r="BM16" s="245"/>
      <c r="BN16" s="248"/>
      <c r="BO16" s="244"/>
      <c r="BP16" s="245"/>
      <c r="BQ16" s="245"/>
      <c r="BR16" s="245"/>
      <c r="BS16" s="246"/>
      <c r="BT16" s="24">
        <f t="shared" si="1"/>
        <v>0</v>
      </c>
    </row>
    <row r="17" spans="1:72" ht="30" hidden="1" customHeight="1" x14ac:dyDescent="0.2">
      <c r="B17" s="218">
        <v>6</v>
      </c>
      <c r="C17" s="218"/>
      <c r="D17" s="218"/>
      <c r="E17" s="219"/>
      <c r="F17" s="247"/>
      <c r="G17" s="245"/>
      <c r="H17" s="245"/>
      <c r="I17" s="245"/>
      <c r="J17" s="245"/>
      <c r="K17" s="245"/>
      <c r="L17" s="245"/>
      <c r="M17" s="245"/>
      <c r="N17" s="244"/>
      <c r="O17" s="245"/>
      <c r="P17" s="245"/>
      <c r="Q17" s="245"/>
      <c r="R17" s="245"/>
      <c r="S17" s="245"/>
      <c r="T17" s="245"/>
      <c r="U17" s="248"/>
      <c r="V17" s="244"/>
      <c r="W17" s="245"/>
      <c r="X17" s="245"/>
      <c r="Y17" s="248"/>
      <c r="Z17" s="245"/>
      <c r="AA17" s="245"/>
      <c r="AB17" s="245"/>
      <c r="AC17" s="245"/>
      <c r="AD17" s="248"/>
      <c r="AE17" s="244"/>
      <c r="AF17" s="245"/>
      <c r="AG17" s="245"/>
      <c r="AH17" s="245"/>
      <c r="AI17" s="246"/>
      <c r="AJ17" s="24">
        <f t="shared" si="0"/>
        <v>0</v>
      </c>
      <c r="AL17" s="218">
        <v>6</v>
      </c>
      <c r="AM17" s="218"/>
      <c r="AN17" s="218"/>
      <c r="AO17" s="219"/>
      <c r="AP17" s="247"/>
      <c r="AQ17" s="245"/>
      <c r="AR17" s="245"/>
      <c r="AS17" s="245"/>
      <c r="AT17" s="245"/>
      <c r="AU17" s="245"/>
      <c r="AV17" s="245"/>
      <c r="AW17" s="245"/>
      <c r="AX17" s="244"/>
      <c r="AY17" s="245"/>
      <c r="AZ17" s="245"/>
      <c r="BA17" s="245"/>
      <c r="BB17" s="245"/>
      <c r="BC17" s="245"/>
      <c r="BD17" s="245"/>
      <c r="BE17" s="248"/>
      <c r="BF17" s="244"/>
      <c r="BG17" s="245"/>
      <c r="BH17" s="245"/>
      <c r="BI17" s="248"/>
      <c r="BJ17" s="245"/>
      <c r="BK17" s="245"/>
      <c r="BL17" s="245"/>
      <c r="BM17" s="245"/>
      <c r="BN17" s="248"/>
      <c r="BO17" s="244"/>
      <c r="BP17" s="245"/>
      <c r="BQ17" s="245"/>
      <c r="BR17" s="245"/>
      <c r="BS17" s="246"/>
      <c r="BT17" s="24">
        <f t="shared" si="1"/>
        <v>0</v>
      </c>
    </row>
    <row r="18" spans="1:72" ht="30" hidden="1" customHeight="1" x14ac:dyDescent="0.2">
      <c r="B18" s="218">
        <v>7</v>
      </c>
      <c r="C18" s="218"/>
      <c r="D18" s="218"/>
      <c r="E18" s="219"/>
      <c r="F18" s="247"/>
      <c r="G18" s="245"/>
      <c r="H18" s="245"/>
      <c r="I18" s="245"/>
      <c r="J18" s="245"/>
      <c r="K18" s="245"/>
      <c r="L18" s="245"/>
      <c r="M18" s="245"/>
      <c r="N18" s="244"/>
      <c r="O18" s="245"/>
      <c r="P18" s="245"/>
      <c r="Q18" s="245"/>
      <c r="R18" s="245"/>
      <c r="S18" s="245"/>
      <c r="T18" s="245"/>
      <c r="U18" s="248"/>
      <c r="V18" s="244"/>
      <c r="W18" s="245"/>
      <c r="X18" s="245"/>
      <c r="Y18" s="248"/>
      <c r="Z18" s="245"/>
      <c r="AA18" s="245"/>
      <c r="AB18" s="245"/>
      <c r="AC18" s="245"/>
      <c r="AD18" s="248"/>
      <c r="AE18" s="244"/>
      <c r="AF18" s="245"/>
      <c r="AG18" s="245"/>
      <c r="AH18" s="245"/>
      <c r="AI18" s="246"/>
      <c r="AJ18" s="24">
        <f t="shared" si="0"/>
        <v>0</v>
      </c>
      <c r="AL18" s="218">
        <v>7</v>
      </c>
      <c r="AM18" s="218"/>
      <c r="AN18" s="218"/>
      <c r="AO18" s="219"/>
      <c r="AP18" s="247"/>
      <c r="AQ18" s="245"/>
      <c r="AR18" s="245"/>
      <c r="AS18" s="245"/>
      <c r="AT18" s="245"/>
      <c r="AU18" s="245"/>
      <c r="AV18" s="245"/>
      <c r="AW18" s="245"/>
      <c r="AX18" s="244"/>
      <c r="AY18" s="245"/>
      <c r="AZ18" s="245"/>
      <c r="BA18" s="245"/>
      <c r="BB18" s="245"/>
      <c r="BC18" s="245"/>
      <c r="BD18" s="245"/>
      <c r="BE18" s="248"/>
      <c r="BF18" s="244"/>
      <c r="BG18" s="245"/>
      <c r="BH18" s="245"/>
      <c r="BI18" s="248"/>
      <c r="BJ18" s="245"/>
      <c r="BK18" s="245"/>
      <c r="BL18" s="245"/>
      <c r="BM18" s="245"/>
      <c r="BN18" s="248"/>
      <c r="BO18" s="244"/>
      <c r="BP18" s="245"/>
      <c r="BQ18" s="245"/>
      <c r="BR18" s="245"/>
      <c r="BS18" s="246"/>
      <c r="BT18" s="24">
        <f t="shared" si="1"/>
        <v>0</v>
      </c>
    </row>
    <row r="19" spans="1:72" ht="30" hidden="1" customHeight="1" thickBot="1" x14ac:dyDescent="0.25">
      <c r="B19" s="218">
        <v>8</v>
      </c>
      <c r="C19" s="218"/>
      <c r="D19" s="218"/>
      <c r="E19" s="219"/>
      <c r="F19" s="256"/>
      <c r="G19" s="208"/>
      <c r="H19" s="208"/>
      <c r="I19" s="208"/>
      <c r="J19" s="208"/>
      <c r="K19" s="208"/>
      <c r="L19" s="208"/>
      <c r="M19" s="208"/>
      <c r="N19" s="207"/>
      <c r="O19" s="208"/>
      <c r="P19" s="208"/>
      <c r="Q19" s="208"/>
      <c r="R19" s="208"/>
      <c r="S19" s="208"/>
      <c r="T19" s="208"/>
      <c r="U19" s="257"/>
      <c r="V19" s="207"/>
      <c r="W19" s="208"/>
      <c r="X19" s="208"/>
      <c r="Y19" s="257"/>
      <c r="Z19" s="208"/>
      <c r="AA19" s="208"/>
      <c r="AB19" s="208"/>
      <c r="AC19" s="208"/>
      <c r="AD19" s="257"/>
      <c r="AE19" s="207"/>
      <c r="AF19" s="208"/>
      <c r="AG19" s="208"/>
      <c r="AH19" s="208"/>
      <c r="AI19" s="209"/>
      <c r="AJ19" s="24">
        <f t="shared" si="0"/>
        <v>0</v>
      </c>
      <c r="AL19" s="218">
        <v>8</v>
      </c>
      <c r="AM19" s="218"/>
      <c r="AN19" s="218"/>
      <c r="AO19" s="219"/>
      <c r="AP19" s="256"/>
      <c r="AQ19" s="208"/>
      <c r="AR19" s="208"/>
      <c r="AS19" s="208"/>
      <c r="AT19" s="208"/>
      <c r="AU19" s="208"/>
      <c r="AV19" s="208"/>
      <c r="AW19" s="208"/>
      <c r="AX19" s="207"/>
      <c r="AY19" s="208"/>
      <c r="AZ19" s="208"/>
      <c r="BA19" s="208"/>
      <c r="BB19" s="208"/>
      <c r="BC19" s="208"/>
      <c r="BD19" s="208"/>
      <c r="BE19" s="257"/>
      <c r="BF19" s="207"/>
      <c r="BG19" s="208"/>
      <c r="BH19" s="208"/>
      <c r="BI19" s="257"/>
      <c r="BJ19" s="208"/>
      <c r="BK19" s="208"/>
      <c r="BL19" s="208"/>
      <c r="BM19" s="208"/>
      <c r="BN19" s="257"/>
      <c r="BO19" s="207"/>
      <c r="BP19" s="208"/>
      <c r="BQ19" s="208"/>
      <c r="BR19" s="208"/>
      <c r="BS19" s="209"/>
      <c r="BT19" s="24">
        <f t="shared" si="1"/>
        <v>0</v>
      </c>
    </row>
    <row r="20" spans="1:72" ht="21.6" customHeight="1" x14ac:dyDescent="0.2">
      <c r="A20" s="2"/>
      <c r="B20" s="23"/>
      <c r="C20" s="23"/>
      <c r="D20" s="23"/>
      <c r="E20" s="2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40"/>
      <c r="Z20" s="216">
        <f>COUNTA(Z12:AD19)</f>
        <v>0</v>
      </c>
      <c r="AA20" s="216"/>
      <c r="AB20" s="216"/>
      <c r="AC20" s="216"/>
      <c r="AD20" s="216"/>
      <c r="AE20" s="419">
        <f>COUNTA(AE12:AI19)</f>
        <v>0</v>
      </c>
      <c r="AF20" s="419"/>
      <c r="AG20" s="419"/>
      <c r="AH20" s="419"/>
      <c r="AI20" s="419"/>
      <c r="AJ20" s="24">
        <f>SUM(AJ12:AJ19)</f>
        <v>0</v>
      </c>
      <c r="AK20" s="2"/>
      <c r="AL20" s="23" t="s">
        <v>6</v>
      </c>
      <c r="AM20" s="23"/>
      <c r="AN20" s="23"/>
      <c r="AO20" s="23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40"/>
      <c r="BJ20" s="216">
        <f>COUNTA(BJ12:BN19)</f>
        <v>0</v>
      </c>
      <c r="BK20" s="216"/>
      <c r="BL20" s="216"/>
      <c r="BM20" s="216"/>
      <c r="BN20" s="216"/>
      <c r="BO20" s="419">
        <f>COUNTA(BO12:BS19)</f>
        <v>0</v>
      </c>
      <c r="BP20" s="419"/>
      <c r="BQ20" s="419"/>
      <c r="BR20" s="419"/>
      <c r="BS20" s="419"/>
      <c r="BT20" s="24">
        <f>SUM(BT12:BT19)</f>
        <v>0</v>
      </c>
    </row>
  </sheetData>
  <mergeCells count="137">
    <mergeCell ref="AP14:AW14"/>
    <mergeCell ref="AP15:AW15"/>
    <mergeCell ref="AL19:AO19"/>
    <mergeCell ref="AL15:AO15"/>
    <mergeCell ref="AL16:AO16"/>
    <mergeCell ref="AL13:AO13"/>
    <mergeCell ref="AL14:AO14"/>
    <mergeCell ref="BO16:BS16"/>
    <mergeCell ref="AX16:BE16"/>
    <mergeCell ref="AX15:BE15"/>
    <mergeCell ref="BJ15:BN15"/>
    <mergeCell ref="BJ16:BN16"/>
    <mergeCell ref="BF15:BI15"/>
    <mergeCell ref="BF16:BI16"/>
    <mergeCell ref="BO19:BS19"/>
    <mergeCell ref="BO13:BS13"/>
    <mergeCell ref="BO14:BS14"/>
    <mergeCell ref="AX13:BE13"/>
    <mergeCell ref="AX14:BE14"/>
    <mergeCell ref="BJ13:BN13"/>
    <mergeCell ref="BJ14:BN14"/>
    <mergeCell ref="BF13:BI13"/>
    <mergeCell ref="BF14:BI14"/>
    <mergeCell ref="BO15:BS15"/>
    <mergeCell ref="BO20:BS20"/>
    <mergeCell ref="AX19:BE19"/>
    <mergeCell ref="BO17:BS17"/>
    <mergeCell ref="BO18:BS18"/>
    <mergeCell ref="AX17:BE17"/>
    <mergeCell ref="AX18:BE18"/>
    <mergeCell ref="BJ17:BN17"/>
    <mergeCell ref="BJ18:BN18"/>
    <mergeCell ref="BJ19:BN19"/>
    <mergeCell ref="BF17:BI17"/>
    <mergeCell ref="BJ20:BN20"/>
    <mergeCell ref="BF18:BI18"/>
    <mergeCell ref="BF19:BI19"/>
    <mergeCell ref="BI10:BN10"/>
    <mergeCell ref="AL11:AO11"/>
    <mergeCell ref="AL12:AO12"/>
    <mergeCell ref="BO11:BS11"/>
    <mergeCell ref="BO12:BS12"/>
    <mergeCell ref="AP11:AW11"/>
    <mergeCell ref="AX11:BE11"/>
    <mergeCell ref="AX12:BE12"/>
    <mergeCell ref="BJ11:BN11"/>
    <mergeCell ref="BJ12:BN12"/>
    <mergeCell ref="BF11:BI11"/>
    <mergeCell ref="BF12:BI12"/>
    <mergeCell ref="AP12:AW12"/>
    <mergeCell ref="AM2:BL3"/>
    <mergeCell ref="BO2:BP2"/>
    <mergeCell ref="AL5:AO5"/>
    <mergeCell ref="AP5:AU5"/>
    <mergeCell ref="BO5:BR5"/>
    <mergeCell ref="AL6:AR6"/>
    <mergeCell ref="AL8:AO8"/>
    <mergeCell ref="AP8:BD9"/>
    <mergeCell ref="BE8:BH8"/>
    <mergeCell ref="BI8:BS9"/>
    <mergeCell ref="AL9:AO9"/>
    <mergeCell ref="BE9:BH9"/>
    <mergeCell ref="B19:E19"/>
    <mergeCell ref="B17:E17"/>
    <mergeCell ref="B18:E18"/>
    <mergeCell ref="F17:M17"/>
    <mergeCell ref="F18:M18"/>
    <mergeCell ref="F19:M19"/>
    <mergeCell ref="V17:Y17"/>
    <mergeCell ref="V18:Y18"/>
    <mergeCell ref="V19:Y19"/>
    <mergeCell ref="N17:U17"/>
    <mergeCell ref="N18:U18"/>
    <mergeCell ref="N19:U19"/>
    <mergeCell ref="B15:E15"/>
    <mergeCell ref="B16:E16"/>
    <mergeCell ref="B13:E13"/>
    <mergeCell ref="B14:E14"/>
    <mergeCell ref="F13:M13"/>
    <mergeCell ref="F14:M14"/>
    <mergeCell ref="F15:M15"/>
    <mergeCell ref="F16:M16"/>
    <mergeCell ref="V13:Y13"/>
    <mergeCell ref="V14:Y14"/>
    <mergeCell ref="V15:Y15"/>
    <mergeCell ref="V16:Y16"/>
    <mergeCell ref="N13:U13"/>
    <mergeCell ref="N14:U14"/>
    <mergeCell ref="N15:U15"/>
    <mergeCell ref="N16:U16"/>
    <mergeCell ref="B11:E11"/>
    <mergeCell ref="B12:E12"/>
    <mergeCell ref="C2:AB3"/>
    <mergeCell ref="AE2:AF2"/>
    <mergeCell ref="B5:E5"/>
    <mergeCell ref="F5:K5"/>
    <mergeCell ref="AE5:AH5"/>
    <mergeCell ref="B8:E8"/>
    <mergeCell ref="F8:T9"/>
    <mergeCell ref="U8:X8"/>
    <mergeCell ref="Y8:AI9"/>
    <mergeCell ref="B9:E9"/>
    <mergeCell ref="U9:X9"/>
    <mergeCell ref="Y10:AD10"/>
    <mergeCell ref="F11:M11"/>
    <mergeCell ref="F12:M12"/>
    <mergeCell ref="N11:U11"/>
    <mergeCell ref="AE11:AI11"/>
    <mergeCell ref="AE12:AI12"/>
    <mergeCell ref="V11:Y11"/>
    <mergeCell ref="V12:Y12"/>
    <mergeCell ref="N12:U12"/>
    <mergeCell ref="Z11:AD11"/>
    <mergeCell ref="AE20:AI20"/>
    <mergeCell ref="Z20:AD20"/>
    <mergeCell ref="AP16:AW16"/>
    <mergeCell ref="Z12:AD12"/>
    <mergeCell ref="Z13:AD13"/>
    <mergeCell ref="Z14:AD14"/>
    <mergeCell ref="Z15:AD15"/>
    <mergeCell ref="Z16:AD16"/>
    <mergeCell ref="Z17:AD17"/>
    <mergeCell ref="Z18:AD18"/>
    <mergeCell ref="Z19:AD19"/>
    <mergeCell ref="AL17:AO17"/>
    <mergeCell ref="AL18:AO18"/>
    <mergeCell ref="AE13:AI13"/>
    <mergeCell ref="AE14:AI14"/>
    <mergeCell ref="AE15:AI15"/>
    <mergeCell ref="AE16:AI16"/>
    <mergeCell ref="AE17:AI17"/>
    <mergeCell ref="AE18:AI18"/>
    <mergeCell ref="AE19:AI19"/>
    <mergeCell ref="AP17:AW17"/>
    <mergeCell ref="AP18:AW18"/>
    <mergeCell ref="AP19:AW19"/>
    <mergeCell ref="AP13:AW13"/>
  </mergeCells>
  <phoneticPr fontId="3"/>
  <dataValidations count="5">
    <dataValidation imeMode="on" allowBlank="1" showInputMessage="1" showErrorMessage="1" prompt="姓と名の間に_x000a_全角スペースを_x000a_入れてください" sqref="N12:N19 F12:F19 AX12:AX19 AP12:AP19" xr:uid="{74209EE0-F6C8-43F6-865D-3FF3FA535A23}"/>
    <dataValidation type="list" allowBlank="1" showInputMessage="1" showErrorMessage="1" sqref="BF12:BI19 V14:Y19" xr:uid="{CB59C437-AAE9-4130-93BF-17940E309C0A}">
      <formula1>"小５,小６,中１,中２,中３"</formula1>
    </dataValidation>
    <dataValidation type="list" allowBlank="1" showInputMessage="1" showErrorMessage="1" sqref="Z12:AI19 BJ12:BS19" xr:uid="{CFE71CFA-3BDB-4B99-BE18-8277449C6BA5}">
      <formula1>"○"</formula1>
    </dataValidation>
    <dataValidation allowBlank="1" showInputMessage="1" showErrorMessage="1" prompt="クラブ情報_x000a_シートで入力" sqref="F8:T9 Y8:AI9 AP8:BD9 BI8:BS9" xr:uid="{A635C3EC-D2D3-45F3-8BAE-476D14A74284}"/>
    <dataValidation type="list" allowBlank="1" showInputMessage="1" showErrorMessage="1" sqref="V12:Y13" xr:uid="{D71207D7-54E2-4513-8F2C-A37E94B2A820}">
      <formula1>"小４,小５,小６,中１,中２,中３"</formula1>
    </dataValidation>
  </dataValidations>
  <printOptions horizontalCentered="1"/>
  <pageMargins left="0.39370078740157483" right="0.39370078740157483" top="0.39370078740157483" bottom="0.19685039370078741" header="0.19685039370078741" footer="0.19685039370078741"/>
  <pageSetup paperSize="9" orientation="portrait" horizontalDpi="4294967293" verticalDpi="0" r:id="rId1"/>
  <colBreaks count="1" manualBreakCount="1">
    <brk id="36" max="1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71EDC-D91A-41C2-A9F9-1D0D08DB2096}">
  <sheetPr>
    <tabColor rgb="FFFF99FF"/>
  </sheetPr>
  <dimension ref="A1:BV20"/>
  <sheetViews>
    <sheetView showGridLines="0" view="pageBreakPreview" zoomScale="85" zoomScaleNormal="100" zoomScaleSheetLayoutView="85" workbookViewId="0">
      <pane ySplit="11" topLeftCell="A12" activePane="bottomLeft" state="frozen"/>
      <selection activeCell="A16" sqref="A16:AI21"/>
      <selection pane="bottomLeft" activeCell="V12" sqref="V12:Y12"/>
    </sheetView>
  </sheetViews>
  <sheetFormatPr defaultColWidth="9" defaultRowHeight="21.6" customHeight="1" x14ac:dyDescent="0.2"/>
  <cols>
    <col min="1" max="5" width="2.6640625" style="1" customWidth="1"/>
    <col min="6" max="21" width="3.33203125" style="1" customWidth="1"/>
    <col min="22" max="25" width="2.6640625" style="1" customWidth="1"/>
    <col min="26" max="30" width="2.6640625" style="1" hidden="1" customWidth="1"/>
    <col min="31" max="36" width="2.6640625" style="1" customWidth="1"/>
    <col min="37" max="72" width="2.6640625" style="1" hidden="1" customWidth="1"/>
    <col min="73" max="292" width="2.6640625" style="1" customWidth="1"/>
    <col min="293" max="16384" width="9" style="1"/>
  </cols>
  <sheetData>
    <row r="1" spans="1:74" ht="9.9" customHeight="1" x14ac:dyDescent="0.2"/>
    <row r="2" spans="1:74" ht="21.6" customHeight="1" thickBot="1" x14ac:dyDescent="0.25">
      <c r="A2" s="2"/>
      <c r="B2" s="2"/>
      <c r="C2" s="220" t="s">
        <v>193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E2" s="221" t="s">
        <v>43</v>
      </c>
      <c r="AF2" s="221"/>
      <c r="AG2" s="33"/>
      <c r="AH2" s="35" t="s">
        <v>39</v>
      </c>
      <c r="AI2" s="33"/>
      <c r="AK2" s="2"/>
      <c r="AL2" s="2"/>
      <c r="AM2" s="220" t="s">
        <v>193</v>
      </c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F2" s="220"/>
      <c r="BG2" s="220"/>
      <c r="BH2" s="220"/>
      <c r="BI2" s="220"/>
      <c r="BJ2" s="220"/>
      <c r="BK2" s="220"/>
      <c r="BL2" s="220"/>
      <c r="BO2" s="221" t="s">
        <v>43</v>
      </c>
      <c r="BP2" s="221"/>
      <c r="BQ2" s="33"/>
      <c r="BR2" s="35" t="s">
        <v>39</v>
      </c>
      <c r="BS2" s="33"/>
    </row>
    <row r="3" spans="1:74" ht="21.6" customHeight="1" x14ac:dyDescent="0.2">
      <c r="A3" s="2"/>
      <c r="B3" s="2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"/>
      <c r="AD3" s="2"/>
      <c r="AE3" s="2"/>
      <c r="AF3" s="2"/>
      <c r="AG3" s="2"/>
      <c r="AK3" s="2"/>
      <c r="AL3" s="2"/>
      <c r="AM3" s="220"/>
      <c r="AN3" s="220"/>
      <c r="AO3" s="220"/>
      <c r="AP3" s="220"/>
      <c r="AQ3" s="220"/>
      <c r="AR3" s="220"/>
      <c r="AS3" s="220"/>
      <c r="AT3" s="220"/>
      <c r="AU3" s="220"/>
      <c r="AV3" s="220"/>
      <c r="AW3" s="220"/>
      <c r="AX3" s="220"/>
      <c r="AY3" s="220"/>
      <c r="AZ3" s="220"/>
      <c r="BA3" s="220"/>
      <c r="BB3" s="220"/>
      <c r="BC3" s="220"/>
      <c r="BD3" s="220"/>
      <c r="BE3" s="220"/>
      <c r="BF3" s="220"/>
      <c r="BG3" s="220"/>
      <c r="BH3" s="220"/>
      <c r="BI3" s="220"/>
      <c r="BJ3" s="220"/>
      <c r="BK3" s="220"/>
      <c r="BL3" s="220"/>
      <c r="BM3" s="2"/>
      <c r="BN3" s="2"/>
      <c r="BO3" s="2"/>
      <c r="BP3" s="2"/>
      <c r="BQ3" s="2"/>
    </row>
    <row r="4" spans="1:74" ht="9.9" customHeight="1" x14ac:dyDescent="0.2"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L4" s="2"/>
      <c r="AM4" s="2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2"/>
      <c r="BO4" s="2"/>
      <c r="BP4" s="2"/>
      <c r="BQ4" s="2"/>
      <c r="BR4" s="2"/>
    </row>
    <row r="5" spans="1:74" s="14" customFormat="1" ht="30" customHeight="1" x14ac:dyDescent="0.2">
      <c r="B5" s="222" t="s">
        <v>67</v>
      </c>
      <c r="C5" s="222"/>
      <c r="D5" s="222"/>
      <c r="E5" s="222"/>
      <c r="F5" s="223"/>
      <c r="G5" s="223"/>
      <c r="H5" s="223"/>
      <c r="I5" s="223"/>
      <c r="J5" s="223"/>
      <c r="K5" s="223"/>
      <c r="AE5" s="394">
        <f>COUNTA(F12:M19)</f>
        <v>0</v>
      </c>
      <c r="AF5" s="394"/>
      <c r="AG5" s="394"/>
      <c r="AH5" s="224"/>
      <c r="AI5" s="15" t="s">
        <v>15</v>
      </c>
      <c r="AL5" s="222" t="s">
        <v>67</v>
      </c>
      <c r="AM5" s="222"/>
      <c r="AN5" s="222"/>
      <c r="AO5" s="222"/>
      <c r="AP5" s="223" t="s">
        <v>8</v>
      </c>
      <c r="AQ5" s="223"/>
      <c r="AR5" s="223"/>
      <c r="AS5" s="223"/>
      <c r="AT5" s="223"/>
      <c r="AU5" s="223"/>
      <c r="BO5" s="394">
        <f>COUNTA(AP12:AW19)</f>
        <v>0</v>
      </c>
      <c r="BP5" s="394"/>
      <c r="BQ5" s="394"/>
      <c r="BR5" s="224"/>
      <c r="BS5" s="15" t="s">
        <v>15</v>
      </c>
    </row>
    <row r="6" spans="1:74" s="14" customFormat="1" ht="30" customHeight="1" x14ac:dyDescent="0.2">
      <c r="B6" s="77" t="s">
        <v>197</v>
      </c>
      <c r="C6" s="77"/>
      <c r="D6" s="77"/>
      <c r="E6" s="77"/>
      <c r="F6" s="77"/>
      <c r="G6" s="77"/>
      <c r="H6" s="16" t="s">
        <v>294</v>
      </c>
      <c r="I6" s="16"/>
      <c r="J6" s="16"/>
      <c r="K6" s="16"/>
      <c r="L6" s="16"/>
      <c r="M6" s="16"/>
      <c r="N6" s="16"/>
      <c r="O6" s="16"/>
      <c r="P6" s="16"/>
      <c r="Q6" s="16"/>
      <c r="R6" s="16" t="s">
        <v>198</v>
      </c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7"/>
      <c r="AL6" s="226" t="s">
        <v>70</v>
      </c>
      <c r="AM6" s="226"/>
      <c r="AN6" s="226"/>
      <c r="AO6" s="226"/>
      <c r="AP6" s="226"/>
      <c r="AQ6" s="226"/>
      <c r="AR6" s="226"/>
      <c r="AS6" s="16"/>
      <c r="AT6" s="16" t="s">
        <v>158</v>
      </c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 t="s">
        <v>54</v>
      </c>
      <c r="BJ6" s="16"/>
      <c r="BK6" s="16"/>
      <c r="BL6" s="16"/>
      <c r="BM6" s="16"/>
      <c r="BN6" s="16"/>
      <c r="BO6" s="16"/>
      <c r="BP6" s="16"/>
      <c r="BQ6" s="16"/>
      <c r="BR6" s="16"/>
      <c r="BS6" s="17"/>
    </row>
    <row r="7" spans="1:74" ht="9.9" customHeight="1" x14ac:dyDescent="0.2">
      <c r="B7" s="18"/>
      <c r="C7" s="18"/>
      <c r="D7" s="18"/>
      <c r="E7" s="18"/>
      <c r="F7" s="18"/>
      <c r="G7" s="18"/>
      <c r="H7" s="19"/>
      <c r="I7" s="19"/>
      <c r="J7" s="19"/>
      <c r="K7" s="19"/>
      <c r="L7" s="19"/>
      <c r="M7" s="19"/>
      <c r="N7" s="20"/>
      <c r="O7" s="20"/>
      <c r="P7" s="20"/>
      <c r="Q7" s="20"/>
      <c r="R7" s="20"/>
      <c r="S7" s="20"/>
      <c r="X7" s="21"/>
      <c r="AL7" s="18"/>
      <c r="AM7" s="18"/>
      <c r="AN7" s="18"/>
      <c r="AO7" s="18"/>
      <c r="AP7" s="18"/>
      <c r="AQ7" s="18"/>
      <c r="AR7" s="19"/>
      <c r="AS7" s="19"/>
      <c r="AT7" s="19"/>
      <c r="AU7" s="19"/>
      <c r="AV7" s="19"/>
      <c r="AW7" s="19"/>
      <c r="AX7" s="20"/>
      <c r="AY7" s="20"/>
      <c r="AZ7" s="20"/>
      <c r="BA7" s="20"/>
      <c r="BB7" s="20"/>
      <c r="BC7" s="20"/>
      <c r="BH7" s="21"/>
    </row>
    <row r="8" spans="1:74" ht="21.6" customHeight="1" x14ac:dyDescent="0.2">
      <c r="A8" s="2"/>
      <c r="B8" s="227" t="s">
        <v>0</v>
      </c>
      <c r="C8" s="227"/>
      <c r="D8" s="227"/>
      <c r="E8" s="227"/>
      <c r="F8" s="110" t="str">
        <f>IF(クラブ情報!$J$6="","",クラブ情報!$J$6)</f>
        <v/>
      </c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228"/>
      <c r="U8" s="230" t="s">
        <v>4</v>
      </c>
      <c r="V8" s="231"/>
      <c r="W8" s="231"/>
      <c r="X8" s="232"/>
      <c r="Y8" s="110" t="str">
        <f>IF(クラブ情報!$J$8="","",クラブ情報!$J$8)</f>
        <v/>
      </c>
      <c r="Z8" s="111"/>
      <c r="AA8" s="111"/>
      <c r="AB8" s="111"/>
      <c r="AC8" s="111"/>
      <c r="AD8" s="111"/>
      <c r="AE8" s="111"/>
      <c r="AF8" s="111"/>
      <c r="AG8" s="111"/>
      <c r="AH8" s="111"/>
      <c r="AI8" s="228"/>
      <c r="AK8" s="2"/>
      <c r="AL8" s="227" t="s">
        <v>0</v>
      </c>
      <c r="AM8" s="227"/>
      <c r="AN8" s="227"/>
      <c r="AO8" s="227"/>
      <c r="AP8" s="110" t="str">
        <f>IF(クラブ情報!$J$6="","",クラブ情報!$J$6)</f>
        <v/>
      </c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228"/>
      <c r="BE8" s="230" t="s">
        <v>4</v>
      </c>
      <c r="BF8" s="231"/>
      <c r="BG8" s="231"/>
      <c r="BH8" s="232"/>
      <c r="BI8" s="110" t="str">
        <f>IF(クラブ情報!$J$8="","",クラブ情報!$J$8)</f>
        <v/>
      </c>
      <c r="BJ8" s="111"/>
      <c r="BK8" s="111"/>
      <c r="BL8" s="111"/>
      <c r="BM8" s="111"/>
      <c r="BN8" s="111"/>
      <c r="BO8" s="111"/>
      <c r="BP8" s="111"/>
      <c r="BQ8" s="111"/>
      <c r="BR8" s="111"/>
      <c r="BS8" s="228"/>
    </row>
    <row r="9" spans="1:74" ht="21.6" customHeight="1" x14ac:dyDescent="0.2">
      <c r="A9" s="2"/>
      <c r="B9" s="233" t="s">
        <v>1</v>
      </c>
      <c r="C9" s="233"/>
      <c r="D9" s="233"/>
      <c r="E9" s="233"/>
      <c r="F9" s="112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229"/>
      <c r="U9" s="234" t="s">
        <v>5</v>
      </c>
      <c r="V9" s="235"/>
      <c r="W9" s="235"/>
      <c r="X9" s="236"/>
      <c r="Y9" s="112"/>
      <c r="Z9" s="113"/>
      <c r="AA9" s="113"/>
      <c r="AB9" s="113"/>
      <c r="AC9" s="113"/>
      <c r="AD9" s="113"/>
      <c r="AE9" s="113"/>
      <c r="AF9" s="113"/>
      <c r="AG9" s="113"/>
      <c r="AH9" s="113"/>
      <c r="AI9" s="229"/>
      <c r="AK9" s="2"/>
      <c r="AL9" s="233" t="s">
        <v>1</v>
      </c>
      <c r="AM9" s="233"/>
      <c r="AN9" s="233"/>
      <c r="AO9" s="233"/>
      <c r="AP9" s="112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229"/>
      <c r="BE9" s="234" t="s">
        <v>5</v>
      </c>
      <c r="BF9" s="235"/>
      <c r="BG9" s="235"/>
      <c r="BH9" s="236"/>
      <c r="BI9" s="112"/>
      <c r="BJ9" s="113"/>
      <c r="BK9" s="113"/>
      <c r="BL9" s="113"/>
      <c r="BM9" s="113"/>
      <c r="BN9" s="113"/>
      <c r="BO9" s="113"/>
      <c r="BP9" s="113"/>
      <c r="BQ9" s="113"/>
      <c r="BR9" s="113"/>
      <c r="BS9" s="229"/>
    </row>
    <row r="10" spans="1:74" ht="21.6" customHeight="1" x14ac:dyDescent="0.2">
      <c r="B10" s="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"/>
      <c r="P10" s="2"/>
      <c r="Q10" s="2"/>
      <c r="R10" s="2"/>
      <c r="S10" s="2"/>
      <c r="T10" s="2"/>
      <c r="U10" s="2"/>
      <c r="V10" s="2"/>
      <c r="W10" s="2"/>
      <c r="X10" s="2"/>
      <c r="Y10" s="425"/>
      <c r="Z10" s="425"/>
      <c r="AA10" s="425"/>
      <c r="AB10" s="425"/>
      <c r="AC10" s="425"/>
      <c r="AD10" s="425"/>
      <c r="AL10" s="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425"/>
      <c r="BJ10" s="425"/>
      <c r="BK10" s="425"/>
      <c r="BL10" s="425"/>
      <c r="BM10" s="425"/>
      <c r="BN10" s="425"/>
    </row>
    <row r="11" spans="1:74" ht="30" customHeight="1" thickBot="1" x14ac:dyDescent="0.25">
      <c r="B11" s="240"/>
      <c r="C11" s="240"/>
      <c r="D11" s="240"/>
      <c r="E11" s="240"/>
      <c r="F11" s="237" t="s">
        <v>7</v>
      </c>
      <c r="G11" s="238"/>
      <c r="H11" s="238"/>
      <c r="I11" s="238"/>
      <c r="J11" s="238"/>
      <c r="K11" s="238"/>
      <c r="L11" s="238"/>
      <c r="M11" s="238"/>
      <c r="N11" s="237" t="s">
        <v>17</v>
      </c>
      <c r="O11" s="238"/>
      <c r="P11" s="238"/>
      <c r="Q11" s="238"/>
      <c r="R11" s="238"/>
      <c r="S11" s="238"/>
      <c r="T11" s="238"/>
      <c r="U11" s="239"/>
      <c r="V11" s="241" t="s">
        <v>23</v>
      </c>
      <c r="W11" s="242"/>
      <c r="X11" s="242"/>
      <c r="Y11" s="243"/>
      <c r="Z11" s="404" t="s">
        <v>160</v>
      </c>
      <c r="AA11" s="404"/>
      <c r="AB11" s="404"/>
      <c r="AC11" s="404"/>
      <c r="AD11" s="405"/>
      <c r="AE11" s="261" t="s">
        <v>150</v>
      </c>
      <c r="AF11" s="262"/>
      <c r="AG11" s="262"/>
      <c r="AH11" s="262"/>
      <c r="AI11" s="263"/>
      <c r="AL11" s="240" t="s">
        <v>3</v>
      </c>
      <c r="AM11" s="240"/>
      <c r="AN11" s="240"/>
      <c r="AO11" s="240"/>
      <c r="AP11" s="237" t="s">
        <v>7</v>
      </c>
      <c r="AQ11" s="238"/>
      <c r="AR11" s="238"/>
      <c r="AS11" s="238"/>
      <c r="AT11" s="238"/>
      <c r="AU11" s="238"/>
      <c r="AV11" s="238"/>
      <c r="AW11" s="238"/>
      <c r="AX11" s="237" t="s">
        <v>17</v>
      </c>
      <c r="AY11" s="238"/>
      <c r="AZ11" s="238"/>
      <c r="BA11" s="238"/>
      <c r="BB11" s="238"/>
      <c r="BC11" s="238"/>
      <c r="BD11" s="238"/>
      <c r="BE11" s="239"/>
      <c r="BF11" s="241" t="s">
        <v>23</v>
      </c>
      <c r="BG11" s="242"/>
      <c r="BH11" s="242"/>
      <c r="BI11" s="243"/>
      <c r="BJ11" s="404" t="s">
        <v>161</v>
      </c>
      <c r="BK11" s="404"/>
      <c r="BL11" s="404"/>
      <c r="BM11" s="404"/>
      <c r="BN11" s="405"/>
      <c r="BO11" s="261" t="s">
        <v>150</v>
      </c>
      <c r="BP11" s="262"/>
      <c r="BQ11" s="262"/>
      <c r="BR11" s="262"/>
      <c r="BS11" s="263"/>
      <c r="BV11" s="1" t="s">
        <v>143</v>
      </c>
    </row>
    <row r="12" spans="1:74" ht="30" customHeight="1" x14ac:dyDescent="0.2">
      <c r="B12" s="218">
        <v>1</v>
      </c>
      <c r="C12" s="218"/>
      <c r="D12" s="218"/>
      <c r="E12" s="219"/>
      <c r="F12" s="252"/>
      <c r="G12" s="212"/>
      <c r="H12" s="212"/>
      <c r="I12" s="212"/>
      <c r="J12" s="212"/>
      <c r="K12" s="212"/>
      <c r="L12" s="212"/>
      <c r="M12" s="212"/>
      <c r="N12" s="211"/>
      <c r="O12" s="212"/>
      <c r="P12" s="212"/>
      <c r="Q12" s="212"/>
      <c r="R12" s="212"/>
      <c r="S12" s="212"/>
      <c r="T12" s="212"/>
      <c r="U12" s="213"/>
      <c r="V12" s="211"/>
      <c r="W12" s="212"/>
      <c r="X12" s="212"/>
      <c r="Y12" s="213"/>
      <c r="Z12" s="212"/>
      <c r="AA12" s="212"/>
      <c r="AB12" s="212"/>
      <c r="AC12" s="212"/>
      <c r="AD12" s="213"/>
      <c r="AE12" s="211"/>
      <c r="AF12" s="212"/>
      <c r="AG12" s="212"/>
      <c r="AH12" s="212"/>
      <c r="AI12" s="214"/>
      <c r="AJ12" s="24">
        <f>IF(AND(Z12="",AE12="○"),1,0)</f>
        <v>0</v>
      </c>
      <c r="AL12" s="218">
        <v>1</v>
      </c>
      <c r="AM12" s="218"/>
      <c r="AN12" s="218"/>
      <c r="AO12" s="219"/>
      <c r="AP12" s="252"/>
      <c r="AQ12" s="212"/>
      <c r="AR12" s="212"/>
      <c r="AS12" s="212"/>
      <c r="AT12" s="212"/>
      <c r="AU12" s="212"/>
      <c r="AV12" s="212"/>
      <c r="AW12" s="212"/>
      <c r="AX12" s="211"/>
      <c r="AY12" s="212"/>
      <c r="AZ12" s="212"/>
      <c r="BA12" s="212"/>
      <c r="BB12" s="212"/>
      <c r="BC12" s="212"/>
      <c r="BD12" s="212"/>
      <c r="BE12" s="213"/>
      <c r="BF12" s="211"/>
      <c r="BG12" s="212"/>
      <c r="BH12" s="212"/>
      <c r="BI12" s="213"/>
      <c r="BJ12" s="212"/>
      <c r="BK12" s="212"/>
      <c r="BL12" s="212"/>
      <c r="BM12" s="212"/>
      <c r="BN12" s="213"/>
      <c r="BO12" s="211"/>
      <c r="BP12" s="212"/>
      <c r="BQ12" s="212"/>
      <c r="BR12" s="212"/>
      <c r="BS12" s="214"/>
      <c r="BT12" s="24">
        <f>IF(AND(BJ12="",BO12="○"),1,0)</f>
        <v>0</v>
      </c>
    </row>
    <row r="13" spans="1:74" ht="30" customHeight="1" thickBot="1" x14ac:dyDescent="0.25">
      <c r="B13" s="218">
        <v>2</v>
      </c>
      <c r="C13" s="218"/>
      <c r="D13" s="218"/>
      <c r="E13" s="219"/>
      <c r="F13" s="256"/>
      <c r="G13" s="208"/>
      <c r="H13" s="208"/>
      <c r="I13" s="208"/>
      <c r="J13" s="208"/>
      <c r="K13" s="208"/>
      <c r="L13" s="208"/>
      <c r="M13" s="208"/>
      <c r="N13" s="207"/>
      <c r="O13" s="208"/>
      <c r="P13" s="208"/>
      <c r="Q13" s="208"/>
      <c r="R13" s="208"/>
      <c r="S13" s="208"/>
      <c r="T13" s="208"/>
      <c r="U13" s="257"/>
      <c r="V13" s="207"/>
      <c r="W13" s="208"/>
      <c r="X13" s="208"/>
      <c r="Y13" s="257"/>
      <c r="Z13" s="208"/>
      <c r="AA13" s="208"/>
      <c r="AB13" s="208"/>
      <c r="AC13" s="208"/>
      <c r="AD13" s="257"/>
      <c r="AE13" s="207"/>
      <c r="AF13" s="208"/>
      <c r="AG13" s="208"/>
      <c r="AH13" s="208"/>
      <c r="AI13" s="209"/>
      <c r="AJ13" s="24">
        <f t="shared" ref="AJ13:AJ19" si="0">IF(AND(Z13="",AE13="○"),1,0)</f>
        <v>0</v>
      </c>
      <c r="AL13" s="218">
        <v>2</v>
      </c>
      <c r="AM13" s="218"/>
      <c r="AN13" s="218"/>
      <c r="AO13" s="219"/>
      <c r="AP13" s="247"/>
      <c r="AQ13" s="245"/>
      <c r="AR13" s="245"/>
      <c r="AS13" s="245"/>
      <c r="AT13" s="245"/>
      <c r="AU13" s="245"/>
      <c r="AV13" s="245"/>
      <c r="AW13" s="245"/>
      <c r="AX13" s="244"/>
      <c r="AY13" s="245"/>
      <c r="AZ13" s="245"/>
      <c r="BA13" s="245"/>
      <c r="BB13" s="245"/>
      <c r="BC13" s="245"/>
      <c r="BD13" s="245"/>
      <c r="BE13" s="248"/>
      <c r="BF13" s="244"/>
      <c r="BG13" s="245"/>
      <c r="BH13" s="245"/>
      <c r="BI13" s="248"/>
      <c r="BJ13" s="245"/>
      <c r="BK13" s="245"/>
      <c r="BL13" s="245"/>
      <c r="BM13" s="245"/>
      <c r="BN13" s="248"/>
      <c r="BO13" s="244"/>
      <c r="BP13" s="245"/>
      <c r="BQ13" s="245"/>
      <c r="BR13" s="245"/>
      <c r="BS13" s="246"/>
      <c r="BT13" s="24">
        <f t="shared" ref="BT13:BT19" si="1">IF(AND(BJ13="",BO13="○"),1,0)</f>
        <v>0</v>
      </c>
    </row>
    <row r="14" spans="1:74" ht="30" hidden="1" customHeight="1" x14ac:dyDescent="0.2">
      <c r="B14" s="218">
        <v>3</v>
      </c>
      <c r="C14" s="218"/>
      <c r="D14" s="218"/>
      <c r="E14" s="219"/>
      <c r="F14" s="424"/>
      <c r="G14" s="421"/>
      <c r="H14" s="421"/>
      <c r="I14" s="421"/>
      <c r="J14" s="421"/>
      <c r="K14" s="421"/>
      <c r="L14" s="421"/>
      <c r="M14" s="421"/>
      <c r="N14" s="420"/>
      <c r="O14" s="421"/>
      <c r="P14" s="421"/>
      <c r="Q14" s="421"/>
      <c r="R14" s="421"/>
      <c r="S14" s="421"/>
      <c r="T14" s="421"/>
      <c r="U14" s="423"/>
      <c r="V14" s="420"/>
      <c r="W14" s="421"/>
      <c r="X14" s="421"/>
      <c r="Y14" s="423"/>
      <c r="Z14" s="421"/>
      <c r="AA14" s="421"/>
      <c r="AB14" s="421"/>
      <c r="AC14" s="421"/>
      <c r="AD14" s="423"/>
      <c r="AE14" s="420"/>
      <c r="AF14" s="421"/>
      <c r="AG14" s="421"/>
      <c r="AH14" s="421"/>
      <c r="AI14" s="422"/>
      <c r="AJ14" s="24">
        <f t="shared" si="0"/>
        <v>0</v>
      </c>
      <c r="AL14" s="218">
        <v>3</v>
      </c>
      <c r="AM14" s="218"/>
      <c r="AN14" s="218"/>
      <c r="AO14" s="219"/>
      <c r="AP14" s="247"/>
      <c r="AQ14" s="245"/>
      <c r="AR14" s="245"/>
      <c r="AS14" s="245"/>
      <c r="AT14" s="245"/>
      <c r="AU14" s="245"/>
      <c r="AV14" s="245"/>
      <c r="AW14" s="245"/>
      <c r="AX14" s="244"/>
      <c r="AY14" s="245"/>
      <c r="AZ14" s="245"/>
      <c r="BA14" s="245"/>
      <c r="BB14" s="245"/>
      <c r="BC14" s="245"/>
      <c r="BD14" s="245"/>
      <c r="BE14" s="248"/>
      <c r="BF14" s="244"/>
      <c r="BG14" s="245"/>
      <c r="BH14" s="245"/>
      <c r="BI14" s="248"/>
      <c r="BJ14" s="245"/>
      <c r="BK14" s="245"/>
      <c r="BL14" s="245"/>
      <c r="BM14" s="245"/>
      <c r="BN14" s="248"/>
      <c r="BO14" s="244"/>
      <c r="BP14" s="245"/>
      <c r="BQ14" s="245"/>
      <c r="BR14" s="245"/>
      <c r="BS14" s="246"/>
      <c r="BT14" s="24">
        <f t="shared" si="1"/>
        <v>0</v>
      </c>
    </row>
    <row r="15" spans="1:74" ht="30" hidden="1" customHeight="1" x14ac:dyDescent="0.2">
      <c r="B15" s="218">
        <v>4</v>
      </c>
      <c r="C15" s="218"/>
      <c r="D15" s="218"/>
      <c r="E15" s="219"/>
      <c r="F15" s="247"/>
      <c r="G15" s="245"/>
      <c r="H15" s="245"/>
      <c r="I15" s="245"/>
      <c r="J15" s="245"/>
      <c r="K15" s="245"/>
      <c r="L15" s="245"/>
      <c r="M15" s="245"/>
      <c r="N15" s="244"/>
      <c r="O15" s="245"/>
      <c r="P15" s="245"/>
      <c r="Q15" s="245"/>
      <c r="R15" s="245"/>
      <c r="S15" s="245"/>
      <c r="T15" s="245"/>
      <c r="U15" s="248"/>
      <c r="V15" s="244"/>
      <c r="W15" s="245"/>
      <c r="X15" s="245"/>
      <c r="Y15" s="248"/>
      <c r="Z15" s="245"/>
      <c r="AA15" s="245"/>
      <c r="AB15" s="245"/>
      <c r="AC15" s="245"/>
      <c r="AD15" s="248"/>
      <c r="AE15" s="244"/>
      <c r="AF15" s="245"/>
      <c r="AG15" s="245"/>
      <c r="AH15" s="245"/>
      <c r="AI15" s="246"/>
      <c r="AJ15" s="24">
        <f t="shared" si="0"/>
        <v>0</v>
      </c>
      <c r="AL15" s="218">
        <v>4</v>
      </c>
      <c r="AM15" s="218"/>
      <c r="AN15" s="218"/>
      <c r="AO15" s="219"/>
      <c r="AP15" s="247"/>
      <c r="AQ15" s="245"/>
      <c r="AR15" s="245"/>
      <c r="AS15" s="245"/>
      <c r="AT15" s="245"/>
      <c r="AU15" s="245"/>
      <c r="AV15" s="245"/>
      <c r="AW15" s="245"/>
      <c r="AX15" s="244"/>
      <c r="AY15" s="245"/>
      <c r="AZ15" s="245"/>
      <c r="BA15" s="245"/>
      <c r="BB15" s="245"/>
      <c r="BC15" s="245"/>
      <c r="BD15" s="245"/>
      <c r="BE15" s="248"/>
      <c r="BF15" s="244"/>
      <c r="BG15" s="245"/>
      <c r="BH15" s="245"/>
      <c r="BI15" s="248"/>
      <c r="BJ15" s="245"/>
      <c r="BK15" s="245"/>
      <c r="BL15" s="245"/>
      <c r="BM15" s="245"/>
      <c r="BN15" s="248"/>
      <c r="BO15" s="244"/>
      <c r="BP15" s="245"/>
      <c r="BQ15" s="245"/>
      <c r="BR15" s="245"/>
      <c r="BS15" s="246"/>
      <c r="BT15" s="24">
        <f t="shared" si="1"/>
        <v>0</v>
      </c>
    </row>
    <row r="16" spans="1:74" ht="30" hidden="1" customHeight="1" x14ac:dyDescent="0.2">
      <c r="B16" s="218">
        <v>5</v>
      </c>
      <c r="C16" s="218"/>
      <c r="D16" s="218"/>
      <c r="E16" s="219"/>
      <c r="F16" s="247"/>
      <c r="G16" s="245"/>
      <c r="H16" s="245"/>
      <c r="I16" s="245"/>
      <c r="J16" s="245"/>
      <c r="K16" s="245"/>
      <c r="L16" s="245"/>
      <c r="M16" s="245"/>
      <c r="N16" s="244"/>
      <c r="O16" s="245"/>
      <c r="P16" s="245"/>
      <c r="Q16" s="245"/>
      <c r="R16" s="245"/>
      <c r="S16" s="245"/>
      <c r="T16" s="245"/>
      <c r="U16" s="248"/>
      <c r="V16" s="244"/>
      <c r="W16" s="245"/>
      <c r="X16" s="245"/>
      <c r="Y16" s="248"/>
      <c r="Z16" s="245"/>
      <c r="AA16" s="245"/>
      <c r="AB16" s="245"/>
      <c r="AC16" s="245"/>
      <c r="AD16" s="248"/>
      <c r="AE16" s="244"/>
      <c r="AF16" s="245"/>
      <c r="AG16" s="245"/>
      <c r="AH16" s="245"/>
      <c r="AI16" s="246"/>
      <c r="AJ16" s="24">
        <f t="shared" si="0"/>
        <v>0</v>
      </c>
      <c r="AL16" s="218">
        <v>5</v>
      </c>
      <c r="AM16" s="218"/>
      <c r="AN16" s="218"/>
      <c r="AO16" s="219"/>
      <c r="AP16" s="247"/>
      <c r="AQ16" s="245"/>
      <c r="AR16" s="245"/>
      <c r="AS16" s="245"/>
      <c r="AT16" s="245"/>
      <c r="AU16" s="245"/>
      <c r="AV16" s="245"/>
      <c r="AW16" s="245"/>
      <c r="AX16" s="244"/>
      <c r="AY16" s="245"/>
      <c r="AZ16" s="245"/>
      <c r="BA16" s="245"/>
      <c r="BB16" s="245"/>
      <c r="BC16" s="245"/>
      <c r="BD16" s="245"/>
      <c r="BE16" s="248"/>
      <c r="BF16" s="244"/>
      <c r="BG16" s="245"/>
      <c r="BH16" s="245"/>
      <c r="BI16" s="248"/>
      <c r="BJ16" s="245"/>
      <c r="BK16" s="245"/>
      <c r="BL16" s="245"/>
      <c r="BM16" s="245"/>
      <c r="BN16" s="248"/>
      <c r="BO16" s="244"/>
      <c r="BP16" s="245"/>
      <c r="BQ16" s="245"/>
      <c r="BR16" s="245"/>
      <c r="BS16" s="246"/>
      <c r="BT16" s="24">
        <f t="shared" si="1"/>
        <v>0</v>
      </c>
    </row>
    <row r="17" spans="1:72" ht="30" hidden="1" customHeight="1" x14ac:dyDescent="0.2">
      <c r="B17" s="218">
        <v>6</v>
      </c>
      <c r="C17" s="218"/>
      <c r="D17" s="218"/>
      <c r="E17" s="219"/>
      <c r="F17" s="247"/>
      <c r="G17" s="245"/>
      <c r="H17" s="245"/>
      <c r="I17" s="245"/>
      <c r="J17" s="245"/>
      <c r="K17" s="245"/>
      <c r="L17" s="245"/>
      <c r="M17" s="245"/>
      <c r="N17" s="244"/>
      <c r="O17" s="245"/>
      <c r="P17" s="245"/>
      <c r="Q17" s="245"/>
      <c r="R17" s="245"/>
      <c r="S17" s="245"/>
      <c r="T17" s="245"/>
      <c r="U17" s="248"/>
      <c r="V17" s="244"/>
      <c r="W17" s="245"/>
      <c r="X17" s="245"/>
      <c r="Y17" s="248"/>
      <c r="Z17" s="245"/>
      <c r="AA17" s="245"/>
      <c r="AB17" s="245"/>
      <c r="AC17" s="245"/>
      <c r="AD17" s="248"/>
      <c r="AE17" s="244"/>
      <c r="AF17" s="245"/>
      <c r="AG17" s="245"/>
      <c r="AH17" s="245"/>
      <c r="AI17" s="246"/>
      <c r="AJ17" s="24">
        <f t="shared" si="0"/>
        <v>0</v>
      </c>
      <c r="AL17" s="218">
        <v>6</v>
      </c>
      <c r="AM17" s="218"/>
      <c r="AN17" s="218"/>
      <c r="AO17" s="219"/>
      <c r="AP17" s="247"/>
      <c r="AQ17" s="245"/>
      <c r="AR17" s="245"/>
      <c r="AS17" s="245"/>
      <c r="AT17" s="245"/>
      <c r="AU17" s="245"/>
      <c r="AV17" s="245"/>
      <c r="AW17" s="245"/>
      <c r="AX17" s="244"/>
      <c r="AY17" s="245"/>
      <c r="AZ17" s="245"/>
      <c r="BA17" s="245"/>
      <c r="BB17" s="245"/>
      <c r="BC17" s="245"/>
      <c r="BD17" s="245"/>
      <c r="BE17" s="248"/>
      <c r="BF17" s="244"/>
      <c r="BG17" s="245"/>
      <c r="BH17" s="245"/>
      <c r="BI17" s="248"/>
      <c r="BJ17" s="245"/>
      <c r="BK17" s="245"/>
      <c r="BL17" s="245"/>
      <c r="BM17" s="245"/>
      <c r="BN17" s="248"/>
      <c r="BO17" s="244"/>
      <c r="BP17" s="245"/>
      <c r="BQ17" s="245"/>
      <c r="BR17" s="245"/>
      <c r="BS17" s="246"/>
      <c r="BT17" s="24">
        <f t="shared" si="1"/>
        <v>0</v>
      </c>
    </row>
    <row r="18" spans="1:72" ht="30" hidden="1" customHeight="1" x14ac:dyDescent="0.2">
      <c r="B18" s="218">
        <v>7</v>
      </c>
      <c r="C18" s="218"/>
      <c r="D18" s="218"/>
      <c r="E18" s="219"/>
      <c r="F18" s="247"/>
      <c r="G18" s="245"/>
      <c r="H18" s="245"/>
      <c r="I18" s="245"/>
      <c r="J18" s="245"/>
      <c r="K18" s="245"/>
      <c r="L18" s="245"/>
      <c r="M18" s="245"/>
      <c r="N18" s="244"/>
      <c r="O18" s="245"/>
      <c r="P18" s="245"/>
      <c r="Q18" s="245"/>
      <c r="R18" s="245"/>
      <c r="S18" s="245"/>
      <c r="T18" s="245"/>
      <c r="U18" s="248"/>
      <c r="V18" s="244"/>
      <c r="W18" s="245"/>
      <c r="X18" s="245"/>
      <c r="Y18" s="248"/>
      <c r="Z18" s="245"/>
      <c r="AA18" s="245"/>
      <c r="AB18" s="245"/>
      <c r="AC18" s="245"/>
      <c r="AD18" s="248"/>
      <c r="AE18" s="244"/>
      <c r="AF18" s="245"/>
      <c r="AG18" s="245"/>
      <c r="AH18" s="245"/>
      <c r="AI18" s="246"/>
      <c r="AJ18" s="24">
        <f t="shared" si="0"/>
        <v>0</v>
      </c>
      <c r="AL18" s="218">
        <v>7</v>
      </c>
      <c r="AM18" s="218"/>
      <c r="AN18" s="218"/>
      <c r="AO18" s="219"/>
      <c r="AP18" s="247"/>
      <c r="AQ18" s="245"/>
      <c r="AR18" s="245"/>
      <c r="AS18" s="245"/>
      <c r="AT18" s="245"/>
      <c r="AU18" s="245"/>
      <c r="AV18" s="245"/>
      <c r="AW18" s="245"/>
      <c r="AX18" s="244"/>
      <c r="AY18" s="245"/>
      <c r="AZ18" s="245"/>
      <c r="BA18" s="245"/>
      <c r="BB18" s="245"/>
      <c r="BC18" s="245"/>
      <c r="BD18" s="245"/>
      <c r="BE18" s="248"/>
      <c r="BF18" s="244"/>
      <c r="BG18" s="245"/>
      <c r="BH18" s="245"/>
      <c r="BI18" s="248"/>
      <c r="BJ18" s="245"/>
      <c r="BK18" s="245"/>
      <c r="BL18" s="245"/>
      <c r="BM18" s="245"/>
      <c r="BN18" s="248"/>
      <c r="BO18" s="244"/>
      <c r="BP18" s="245"/>
      <c r="BQ18" s="245"/>
      <c r="BR18" s="245"/>
      <c r="BS18" s="246"/>
      <c r="BT18" s="24">
        <f t="shared" si="1"/>
        <v>0</v>
      </c>
    </row>
    <row r="19" spans="1:72" ht="30" hidden="1" customHeight="1" thickBot="1" x14ac:dyDescent="0.25">
      <c r="B19" s="218">
        <v>8</v>
      </c>
      <c r="C19" s="218"/>
      <c r="D19" s="218"/>
      <c r="E19" s="219"/>
      <c r="F19" s="256"/>
      <c r="G19" s="208"/>
      <c r="H19" s="208"/>
      <c r="I19" s="208"/>
      <c r="J19" s="208"/>
      <c r="K19" s="208"/>
      <c r="L19" s="208"/>
      <c r="M19" s="208"/>
      <c r="N19" s="207"/>
      <c r="O19" s="208"/>
      <c r="P19" s="208"/>
      <c r="Q19" s="208"/>
      <c r="R19" s="208"/>
      <c r="S19" s="208"/>
      <c r="T19" s="208"/>
      <c r="U19" s="257"/>
      <c r="V19" s="207"/>
      <c r="W19" s="208"/>
      <c r="X19" s="208"/>
      <c r="Y19" s="257"/>
      <c r="Z19" s="208"/>
      <c r="AA19" s="208"/>
      <c r="AB19" s="208"/>
      <c r="AC19" s="208"/>
      <c r="AD19" s="257"/>
      <c r="AE19" s="207"/>
      <c r="AF19" s="208"/>
      <c r="AG19" s="208"/>
      <c r="AH19" s="208"/>
      <c r="AI19" s="209"/>
      <c r="AJ19" s="24">
        <f t="shared" si="0"/>
        <v>0</v>
      </c>
      <c r="AL19" s="218">
        <v>8</v>
      </c>
      <c r="AM19" s="218"/>
      <c r="AN19" s="218"/>
      <c r="AO19" s="219"/>
      <c r="AP19" s="256"/>
      <c r="AQ19" s="208"/>
      <c r="AR19" s="208"/>
      <c r="AS19" s="208"/>
      <c r="AT19" s="208"/>
      <c r="AU19" s="208"/>
      <c r="AV19" s="208"/>
      <c r="AW19" s="208"/>
      <c r="AX19" s="207"/>
      <c r="AY19" s="208"/>
      <c r="AZ19" s="208"/>
      <c r="BA19" s="208"/>
      <c r="BB19" s="208"/>
      <c r="BC19" s="208"/>
      <c r="BD19" s="208"/>
      <c r="BE19" s="257"/>
      <c r="BF19" s="207"/>
      <c r="BG19" s="208"/>
      <c r="BH19" s="208"/>
      <c r="BI19" s="257"/>
      <c r="BJ19" s="208"/>
      <c r="BK19" s="208"/>
      <c r="BL19" s="208"/>
      <c r="BM19" s="208"/>
      <c r="BN19" s="257"/>
      <c r="BO19" s="207"/>
      <c r="BP19" s="208"/>
      <c r="BQ19" s="208"/>
      <c r="BR19" s="208"/>
      <c r="BS19" s="209"/>
      <c r="BT19" s="24">
        <f t="shared" si="1"/>
        <v>0</v>
      </c>
    </row>
    <row r="20" spans="1:72" ht="21.6" customHeight="1" x14ac:dyDescent="0.2">
      <c r="A20" s="2"/>
      <c r="B20" s="23"/>
      <c r="C20" s="23"/>
      <c r="D20" s="23"/>
      <c r="E20" s="2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40"/>
      <c r="Z20" s="216">
        <f>COUNTA(Z12:AD19)</f>
        <v>0</v>
      </c>
      <c r="AA20" s="216"/>
      <c r="AB20" s="216"/>
      <c r="AC20" s="216"/>
      <c r="AD20" s="216"/>
      <c r="AE20" s="419">
        <f>COUNTA(AE12:AI19)</f>
        <v>0</v>
      </c>
      <c r="AF20" s="419"/>
      <c r="AG20" s="419"/>
      <c r="AH20" s="419"/>
      <c r="AI20" s="419"/>
      <c r="AJ20" s="24">
        <f>SUM(AJ12:AJ19)</f>
        <v>0</v>
      </c>
      <c r="AK20" s="2"/>
      <c r="AL20" s="23" t="s">
        <v>6</v>
      </c>
      <c r="AM20" s="23"/>
      <c r="AN20" s="23"/>
      <c r="AO20" s="23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40"/>
      <c r="BJ20" s="216">
        <f>COUNTA(BJ12:BN19)</f>
        <v>0</v>
      </c>
      <c r="BK20" s="216"/>
      <c r="BL20" s="216"/>
      <c r="BM20" s="216"/>
      <c r="BN20" s="216"/>
      <c r="BO20" s="419">
        <f>COUNTA(BO12:BS19)</f>
        <v>0</v>
      </c>
      <c r="BP20" s="419"/>
      <c r="BQ20" s="419"/>
      <c r="BR20" s="419"/>
      <c r="BS20" s="419"/>
      <c r="BT20" s="24">
        <f>SUM(BT12:BT19)</f>
        <v>0</v>
      </c>
    </row>
  </sheetData>
  <mergeCells count="137">
    <mergeCell ref="C2:AB3"/>
    <mergeCell ref="AE2:AF2"/>
    <mergeCell ref="AM2:BL3"/>
    <mergeCell ref="BO2:BP2"/>
    <mergeCell ref="B5:E5"/>
    <mergeCell ref="F5:K5"/>
    <mergeCell ref="AE5:AH5"/>
    <mergeCell ref="AL5:AO5"/>
    <mergeCell ref="AP5:AU5"/>
    <mergeCell ref="BO5:BR5"/>
    <mergeCell ref="BE8:BH8"/>
    <mergeCell ref="BI8:BS9"/>
    <mergeCell ref="B9:E9"/>
    <mergeCell ref="U9:X9"/>
    <mergeCell ref="AL9:AO9"/>
    <mergeCell ref="BE9:BH9"/>
    <mergeCell ref="AL6:AR6"/>
    <mergeCell ref="B8:E8"/>
    <mergeCell ref="F8:T9"/>
    <mergeCell ref="U8:X8"/>
    <mergeCell ref="Y8:AI9"/>
    <mergeCell ref="AL8:AO8"/>
    <mergeCell ref="AP8:BD9"/>
    <mergeCell ref="AP11:AW11"/>
    <mergeCell ref="AX11:BE11"/>
    <mergeCell ref="BO11:BS11"/>
    <mergeCell ref="BJ11:BN11"/>
    <mergeCell ref="Y10:AD10"/>
    <mergeCell ref="BI10:BN10"/>
    <mergeCell ref="B11:E11"/>
    <mergeCell ref="F11:M11"/>
    <mergeCell ref="N11:U11"/>
    <mergeCell ref="AE11:AI11"/>
    <mergeCell ref="AL11:AO11"/>
    <mergeCell ref="AP13:AW13"/>
    <mergeCell ref="AX13:BE13"/>
    <mergeCell ref="BO13:BS13"/>
    <mergeCell ref="BO12:BS12"/>
    <mergeCell ref="B13:E13"/>
    <mergeCell ref="F13:M13"/>
    <mergeCell ref="N13:U13"/>
    <mergeCell ref="AE13:AI13"/>
    <mergeCell ref="AL13:AO13"/>
    <mergeCell ref="AE12:AI12"/>
    <mergeCell ref="AL12:AO12"/>
    <mergeCell ref="AP12:AW12"/>
    <mergeCell ref="AX12:BE12"/>
    <mergeCell ref="B12:E12"/>
    <mergeCell ref="F12:M12"/>
    <mergeCell ref="N12:U12"/>
    <mergeCell ref="BJ12:BN12"/>
    <mergeCell ref="BJ13:BN13"/>
    <mergeCell ref="BO15:BS15"/>
    <mergeCell ref="BO14:BS14"/>
    <mergeCell ref="B15:E15"/>
    <mergeCell ref="F15:M15"/>
    <mergeCell ref="N15:U15"/>
    <mergeCell ref="AE15:AI15"/>
    <mergeCell ref="AL15:AO15"/>
    <mergeCell ref="AE14:AI14"/>
    <mergeCell ref="AL14:AO14"/>
    <mergeCell ref="AP14:AW14"/>
    <mergeCell ref="AX14:BE14"/>
    <mergeCell ref="B14:E14"/>
    <mergeCell ref="F14:M14"/>
    <mergeCell ref="N14:U14"/>
    <mergeCell ref="BF14:BI14"/>
    <mergeCell ref="BF15:BI15"/>
    <mergeCell ref="BJ14:BN14"/>
    <mergeCell ref="BJ15:BN15"/>
    <mergeCell ref="BO17:BS17"/>
    <mergeCell ref="BO16:BS16"/>
    <mergeCell ref="B17:E17"/>
    <mergeCell ref="F17:M17"/>
    <mergeCell ref="N17:U17"/>
    <mergeCell ref="AE17:AI17"/>
    <mergeCell ref="AL17:AO17"/>
    <mergeCell ref="AE16:AI16"/>
    <mergeCell ref="AL16:AO16"/>
    <mergeCell ref="AP16:AW16"/>
    <mergeCell ref="AX16:BE16"/>
    <mergeCell ref="B16:E16"/>
    <mergeCell ref="F16:M16"/>
    <mergeCell ref="N16:U16"/>
    <mergeCell ref="BF16:BI16"/>
    <mergeCell ref="BF17:BI17"/>
    <mergeCell ref="BJ16:BN16"/>
    <mergeCell ref="BJ17:BN17"/>
    <mergeCell ref="Z17:AD17"/>
    <mergeCell ref="AE20:AI20"/>
    <mergeCell ref="BO20:BS20"/>
    <mergeCell ref="AP19:AW19"/>
    <mergeCell ref="AX19:BE19"/>
    <mergeCell ref="BO19:BS19"/>
    <mergeCell ref="BF19:BI19"/>
    <mergeCell ref="BO18:BS18"/>
    <mergeCell ref="B19:E19"/>
    <mergeCell ref="F19:M19"/>
    <mergeCell ref="N19:U19"/>
    <mergeCell ref="AE19:AI19"/>
    <mergeCell ref="AL19:AO19"/>
    <mergeCell ref="AE18:AI18"/>
    <mergeCell ref="AL18:AO18"/>
    <mergeCell ref="AP18:AW18"/>
    <mergeCell ref="AX18:BE18"/>
    <mergeCell ref="B18:E18"/>
    <mergeCell ref="F18:M18"/>
    <mergeCell ref="N18:U18"/>
    <mergeCell ref="V18:Y18"/>
    <mergeCell ref="BF18:BI18"/>
    <mergeCell ref="V19:Y19"/>
    <mergeCell ref="Z20:AD20"/>
    <mergeCell ref="BJ20:BN20"/>
    <mergeCell ref="BJ18:BN18"/>
    <mergeCell ref="BJ19:BN19"/>
    <mergeCell ref="BF11:BI11"/>
    <mergeCell ref="BF12:BI12"/>
    <mergeCell ref="BF13:BI13"/>
    <mergeCell ref="Z18:AD18"/>
    <mergeCell ref="Z19:AD19"/>
    <mergeCell ref="V11:Y11"/>
    <mergeCell ref="V12:Y12"/>
    <mergeCell ref="V13:Y13"/>
    <mergeCell ref="V14:Y14"/>
    <mergeCell ref="V15:Y15"/>
    <mergeCell ref="V16:Y16"/>
    <mergeCell ref="V17:Y17"/>
    <mergeCell ref="Z11:AD11"/>
    <mergeCell ref="Z12:AD12"/>
    <mergeCell ref="Z13:AD13"/>
    <mergeCell ref="Z14:AD14"/>
    <mergeCell ref="Z15:AD15"/>
    <mergeCell ref="Z16:AD16"/>
    <mergeCell ref="AP17:AW17"/>
    <mergeCell ref="AX17:BE17"/>
    <mergeCell ref="AP15:AW15"/>
    <mergeCell ref="AX15:BE15"/>
  </mergeCells>
  <phoneticPr fontId="3"/>
  <dataValidations count="5">
    <dataValidation allowBlank="1" showInputMessage="1" showErrorMessage="1" prompt="クラブ情報_x000a_シートで入力" sqref="F8:T9 Y8:AI9 AP8:BD9 BI8:BS9" xr:uid="{8C9770C2-5504-410D-B740-8ECD7C1BCA81}"/>
    <dataValidation type="list" allowBlank="1" showInputMessage="1" showErrorMessage="1" sqref="BF12:BI19 V14:Y19" xr:uid="{0FFFECB9-3E46-4F8C-8AF9-9E12534CE7AD}">
      <formula1>"中３,高１,高２,高３,大１,大２,大３,大４,その他"</formula1>
    </dataValidation>
    <dataValidation type="list" allowBlank="1" showInputMessage="1" showErrorMessage="1" sqref="Z12:AI19 BJ12:BS19" xr:uid="{FDFA4B5F-8F3E-4B04-A1AC-53ACE68BFE74}">
      <formula1>"○"</formula1>
    </dataValidation>
    <dataValidation imeMode="on" allowBlank="1" showInputMessage="1" showErrorMessage="1" prompt="姓と名の間に_x000a_全角スペースを_x000a_入れてください" sqref="N12:N19 F12:F19 AX12:AX19 AP12:AP19" xr:uid="{9BC33B0E-4C12-4F59-BA72-EC605224E774}"/>
    <dataValidation type="list" allowBlank="1" showInputMessage="1" showErrorMessage="1" sqref="V12:Y12 V13:Y13" xr:uid="{A841734D-8EAE-40A1-B100-2236E008CBE2}">
      <formula1>"中３,高１,高２,高３,"</formula1>
    </dataValidation>
  </dataValidations>
  <printOptions horizontalCentered="1"/>
  <pageMargins left="0.39370078740157483" right="0.39370078740157483" top="0.39370078740157483" bottom="0.19685039370078741" header="0.19685039370078741" footer="0.19685039370078741"/>
  <pageSetup paperSize="9" orientation="portrait" horizontalDpi="4294967293" verticalDpi="0" r:id="rId1"/>
  <colBreaks count="1" manualBreakCount="1">
    <brk id="36" max="1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0E8B1-ACE1-420D-AA24-1C010401BA18}">
  <sheetPr>
    <tabColor rgb="FFFFFFCC"/>
  </sheetPr>
  <dimension ref="A1:AT37"/>
  <sheetViews>
    <sheetView showGridLines="0" view="pageBreakPreview" zoomScale="70" zoomScaleNormal="100" zoomScaleSheetLayoutView="70" workbookViewId="0">
      <pane ySplit="12" topLeftCell="A13" activePane="bottomLeft" state="frozen"/>
      <selection activeCell="A16" sqref="A16:AI21"/>
      <selection pane="bottomLeft" activeCell="Z13" sqref="Z13:AD13"/>
    </sheetView>
  </sheetViews>
  <sheetFormatPr defaultColWidth="9" defaultRowHeight="21.6" customHeight="1" x14ac:dyDescent="0.2"/>
  <cols>
    <col min="1" max="256" width="2.6640625" style="1" customWidth="1"/>
    <col min="257" max="16384" width="9" style="1"/>
  </cols>
  <sheetData>
    <row r="1" spans="1:46" ht="9.9" customHeight="1" x14ac:dyDescent="0.2"/>
    <row r="2" spans="1:46" ht="21.6" customHeight="1" thickBot="1" x14ac:dyDescent="0.25">
      <c r="A2" s="2"/>
      <c r="B2" s="2"/>
      <c r="C2" s="220" t="s">
        <v>193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E2" s="221" t="s">
        <v>43</v>
      </c>
      <c r="AF2" s="221"/>
      <c r="AG2" s="33"/>
      <c r="AH2" s="35" t="s">
        <v>39</v>
      </c>
      <c r="AI2" s="33"/>
    </row>
    <row r="3" spans="1:46" ht="21.6" customHeight="1" x14ac:dyDescent="0.2">
      <c r="A3" s="2"/>
      <c r="B3" s="2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"/>
      <c r="AD3" s="2"/>
      <c r="AE3" s="2"/>
      <c r="AF3" s="2"/>
      <c r="AG3" s="2"/>
    </row>
    <row r="4" spans="1:46" ht="9.9" customHeight="1" x14ac:dyDescent="0.2"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427" t="s">
        <v>123</v>
      </c>
      <c r="AF4" s="425"/>
      <c r="AG4" s="425"/>
      <c r="AH4" s="425"/>
      <c r="AI4" s="428"/>
      <c r="AT4" s="1" t="s">
        <v>280</v>
      </c>
    </row>
    <row r="5" spans="1:46" s="14" customFormat="1" ht="30" customHeight="1" x14ac:dyDescent="0.2">
      <c r="B5" s="222" t="s">
        <v>67</v>
      </c>
      <c r="C5" s="222"/>
      <c r="D5" s="222"/>
      <c r="E5" s="222"/>
      <c r="F5" s="223"/>
      <c r="G5" s="223"/>
      <c r="H5" s="223"/>
      <c r="I5" s="223"/>
      <c r="J5" s="223"/>
      <c r="K5" s="223"/>
      <c r="Y5" s="224">
        <f>COUNTA(F11)</f>
        <v>0</v>
      </c>
      <c r="Z5" s="225"/>
      <c r="AA5" s="225"/>
      <c r="AB5" s="165" t="s">
        <v>74</v>
      </c>
      <c r="AC5" s="165"/>
      <c r="AD5" s="426"/>
      <c r="AE5" s="394">
        <f>COUNTA(F13:O22)</f>
        <v>0</v>
      </c>
      <c r="AF5" s="394"/>
      <c r="AG5" s="394"/>
      <c r="AH5" s="224"/>
      <c r="AI5" s="15" t="s">
        <v>15</v>
      </c>
      <c r="AT5" s="14" t="s">
        <v>83</v>
      </c>
    </row>
    <row r="6" spans="1:46" s="14" customFormat="1" ht="30" customHeight="1" x14ac:dyDescent="0.2">
      <c r="B6" s="16" t="s">
        <v>270</v>
      </c>
      <c r="C6" s="77"/>
      <c r="D6" s="77"/>
      <c r="E6" s="77"/>
      <c r="F6" s="77"/>
      <c r="G6" s="77"/>
      <c r="H6" s="77"/>
      <c r="I6" s="16"/>
      <c r="J6" s="16"/>
      <c r="K6" s="16"/>
      <c r="L6" s="16"/>
      <c r="M6" s="16"/>
      <c r="N6" s="16"/>
      <c r="O6" s="16"/>
      <c r="P6" s="16"/>
      <c r="Q6" s="16"/>
      <c r="R6" s="78" t="s">
        <v>191</v>
      </c>
      <c r="S6" s="16"/>
      <c r="T6" s="16"/>
      <c r="U6" s="16"/>
      <c r="V6" s="16"/>
      <c r="W6" s="16"/>
      <c r="X6" s="16"/>
      <c r="Y6" s="76"/>
      <c r="Z6" s="16"/>
      <c r="AA6" s="16"/>
      <c r="AB6" s="16"/>
      <c r="AC6" s="16"/>
      <c r="AD6" s="16"/>
      <c r="AE6" s="16"/>
      <c r="AF6" s="16"/>
      <c r="AG6" s="16"/>
      <c r="AH6" s="16"/>
      <c r="AI6" s="17"/>
      <c r="AT6" s="14" t="s">
        <v>84</v>
      </c>
    </row>
    <row r="7" spans="1:46" ht="9.9" customHeight="1" x14ac:dyDescent="0.2">
      <c r="B7" s="18"/>
      <c r="C7" s="18"/>
      <c r="D7" s="18"/>
      <c r="E7" s="18"/>
      <c r="F7" s="18"/>
      <c r="G7" s="18"/>
      <c r="H7" s="19"/>
      <c r="I7" s="19"/>
      <c r="J7" s="19"/>
      <c r="K7" s="19"/>
      <c r="L7" s="19"/>
      <c r="M7" s="19"/>
      <c r="N7" s="20"/>
      <c r="O7" s="20"/>
      <c r="P7" s="20"/>
      <c r="Q7" s="20"/>
      <c r="R7" s="20"/>
      <c r="S7" s="20"/>
      <c r="X7" s="21"/>
      <c r="AT7" s="14" t="s">
        <v>85</v>
      </c>
    </row>
    <row r="8" spans="1:46" ht="21.6" customHeight="1" x14ac:dyDescent="0.2">
      <c r="A8" s="2"/>
      <c r="B8" s="227" t="s">
        <v>0</v>
      </c>
      <c r="C8" s="227"/>
      <c r="D8" s="227"/>
      <c r="E8" s="227"/>
      <c r="F8" s="110" t="str">
        <f>IF(クラブ情報!$J$6="","",クラブ情報!$J$6)</f>
        <v/>
      </c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228"/>
      <c r="U8" s="230" t="s">
        <v>4</v>
      </c>
      <c r="V8" s="231"/>
      <c r="W8" s="231"/>
      <c r="X8" s="232"/>
      <c r="Y8" s="110" t="str">
        <f>IF(クラブ情報!$J$8="","",クラブ情報!$J$8)</f>
        <v/>
      </c>
      <c r="Z8" s="111"/>
      <c r="AA8" s="111"/>
      <c r="AB8" s="111"/>
      <c r="AC8" s="111"/>
      <c r="AD8" s="111"/>
      <c r="AE8" s="111"/>
      <c r="AF8" s="111"/>
      <c r="AG8" s="111"/>
      <c r="AH8" s="111"/>
      <c r="AI8" s="228"/>
      <c r="AT8" s="14" t="s">
        <v>86</v>
      </c>
    </row>
    <row r="9" spans="1:46" ht="21.6" customHeight="1" x14ac:dyDescent="0.2">
      <c r="A9" s="2"/>
      <c r="B9" s="233" t="s">
        <v>1</v>
      </c>
      <c r="C9" s="233"/>
      <c r="D9" s="233"/>
      <c r="E9" s="233"/>
      <c r="F9" s="112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229"/>
      <c r="U9" s="234" t="s">
        <v>5</v>
      </c>
      <c r="V9" s="235"/>
      <c r="W9" s="235"/>
      <c r="X9" s="236"/>
      <c r="Y9" s="112"/>
      <c r="Z9" s="113"/>
      <c r="AA9" s="113"/>
      <c r="AB9" s="113"/>
      <c r="AC9" s="113"/>
      <c r="AD9" s="113"/>
      <c r="AE9" s="113"/>
      <c r="AF9" s="113"/>
      <c r="AG9" s="113"/>
      <c r="AH9" s="113"/>
      <c r="AI9" s="229"/>
      <c r="AT9" s="14" t="s">
        <v>87</v>
      </c>
    </row>
    <row r="10" spans="1:46" ht="21.6" customHeight="1" thickBot="1" x14ac:dyDescent="0.25">
      <c r="B10" s="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T10" s="14" t="s">
        <v>88</v>
      </c>
    </row>
    <row r="11" spans="1:46" ht="30" customHeight="1" thickBot="1" x14ac:dyDescent="0.25">
      <c r="B11" s="440" t="s">
        <v>76</v>
      </c>
      <c r="C11" s="440"/>
      <c r="D11" s="440"/>
      <c r="E11" s="441"/>
      <c r="F11" s="442"/>
      <c r="G11" s="443"/>
      <c r="H11" s="443"/>
      <c r="I11" s="443"/>
      <c r="J11" s="443"/>
      <c r="K11" s="443"/>
      <c r="L11" s="443"/>
      <c r="M11" s="443"/>
      <c r="N11" s="443"/>
      <c r="O11" s="443"/>
      <c r="P11" s="443"/>
      <c r="Q11" s="443"/>
      <c r="R11" s="443"/>
      <c r="S11" s="443"/>
      <c r="T11" s="443"/>
      <c r="U11" s="443"/>
      <c r="V11" s="443"/>
      <c r="W11" s="443"/>
      <c r="X11" s="443"/>
      <c r="Y11" s="443"/>
      <c r="Z11" s="443"/>
      <c r="AA11" s="443"/>
      <c r="AB11" s="443"/>
      <c r="AC11" s="443"/>
      <c r="AD11" s="443"/>
      <c r="AE11" s="443"/>
      <c r="AF11" s="443"/>
      <c r="AG11" s="443"/>
      <c r="AH11" s="443"/>
      <c r="AI11" s="444"/>
      <c r="AL11" s="1" t="s">
        <v>143</v>
      </c>
      <c r="AT11" s="14" t="s">
        <v>109</v>
      </c>
    </row>
    <row r="12" spans="1:46" ht="30" customHeight="1" thickBot="1" x14ac:dyDescent="0.25">
      <c r="B12" s="240"/>
      <c r="C12" s="240"/>
      <c r="D12" s="240"/>
      <c r="E12" s="240"/>
      <c r="F12" s="429" t="s">
        <v>7</v>
      </c>
      <c r="G12" s="429"/>
      <c r="H12" s="429"/>
      <c r="I12" s="429"/>
      <c r="J12" s="429"/>
      <c r="K12" s="429"/>
      <c r="L12" s="429"/>
      <c r="M12" s="429"/>
      <c r="N12" s="429"/>
      <c r="O12" s="429"/>
      <c r="P12" s="429" t="s">
        <v>17</v>
      </c>
      <c r="Q12" s="429"/>
      <c r="R12" s="429"/>
      <c r="S12" s="429"/>
      <c r="T12" s="429"/>
      <c r="U12" s="429"/>
      <c r="V12" s="429"/>
      <c r="W12" s="429"/>
      <c r="X12" s="429"/>
      <c r="Y12" s="429"/>
      <c r="Z12" s="430" t="s">
        <v>23</v>
      </c>
      <c r="AA12" s="430"/>
      <c r="AB12" s="430"/>
      <c r="AC12" s="430"/>
      <c r="AD12" s="430"/>
      <c r="AE12" s="431" t="s">
        <v>58</v>
      </c>
      <c r="AF12" s="432"/>
      <c r="AG12" s="432"/>
      <c r="AH12" s="432"/>
      <c r="AI12" s="433"/>
      <c r="AT12" s="14" t="s">
        <v>110</v>
      </c>
    </row>
    <row r="13" spans="1:46" ht="30" customHeight="1" x14ac:dyDescent="0.2">
      <c r="B13" s="218">
        <v>1</v>
      </c>
      <c r="C13" s="218"/>
      <c r="D13" s="218"/>
      <c r="E13" s="219"/>
      <c r="F13" s="267"/>
      <c r="G13" s="268"/>
      <c r="H13" s="268"/>
      <c r="I13" s="268"/>
      <c r="J13" s="268"/>
      <c r="K13" s="268"/>
      <c r="L13" s="268"/>
      <c r="M13" s="268"/>
      <c r="N13" s="268"/>
      <c r="O13" s="268"/>
      <c r="P13" s="269"/>
      <c r="Q13" s="269"/>
      <c r="R13" s="269"/>
      <c r="S13" s="269"/>
      <c r="T13" s="269"/>
      <c r="U13" s="269"/>
      <c r="V13" s="269"/>
      <c r="W13" s="269"/>
      <c r="X13" s="269"/>
      <c r="Y13" s="269"/>
      <c r="Z13" s="211"/>
      <c r="AA13" s="212"/>
      <c r="AB13" s="212"/>
      <c r="AC13" s="212"/>
      <c r="AD13" s="213"/>
      <c r="AE13" s="211"/>
      <c r="AF13" s="212"/>
      <c r="AG13" s="212"/>
      <c r="AH13" s="212"/>
      <c r="AI13" s="214"/>
      <c r="AT13" s="14" t="s">
        <v>111</v>
      </c>
    </row>
    <row r="14" spans="1:46" ht="30" customHeight="1" x14ac:dyDescent="0.2">
      <c r="B14" s="218">
        <v>2</v>
      </c>
      <c r="C14" s="218"/>
      <c r="D14" s="218"/>
      <c r="E14" s="219"/>
      <c r="F14" s="270"/>
      <c r="G14" s="271"/>
      <c r="H14" s="271"/>
      <c r="I14" s="271"/>
      <c r="J14" s="271"/>
      <c r="K14" s="271"/>
      <c r="L14" s="271"/>
      <c r="M14" s="271"/>
      <c r="N14" s="271"/>
      <c r="O14" s="271"/>
      <c r="P14" s="272"/>
      <c r="Q14" s="272"/>
      <c r="R14" s="272"/>
      <c r="S14" s="272"/>
      <c r="T14" s="272"/>
      <c r="U14" s="272"/>
      <c r="V14" s="272"/>
      <c r="W14" s="272"/>
      <c r="X14" s="272"/>
      <c r="Y14" s="272"/>
      <c r="Z14" s="244"/>
      <c r="AA14" s="245"/>
      <c r="AB14" s="245"/>
      <c r="AC14" s="245"/>
      <c r="AD14" s="248"/>
      <c r="AE14" s="244"/>
      <c r="AF14" s="245"/>
      <c r="AG14" s="245"/>
      <c r="AH14" s="245"/>
      <c r="AI14" s="246"/>
      <c r="AT14" s="14" t="s">
        <v>200</v>
      </c>
    </row>
    <row r="15" spans="1:46" ht="30" customHeight="1" x14ac:dyDescent="0.2">
      <c r="B15" s="218">
        <v>3</v>
      </c>
      <c r="C15" s="218"/>
      <c r="D15" s="218"/>
      <c r="E15" s="219"/>
      <c r="F15" s="270"/>
      <c r="G15" s="271"/>
      <c r="H15" s="271"/>
      <c r="I15" s="271"/>
      <c r="J15" s="271"/>
      <c r="K15" s="271"/>
      <c r="L15" s="271"/>
      <c r="M15" s="271"/>
      <c r="N15" s="271"/>
      <c r="O15" s="271"/>
      <c r="P15" s="272"/>
      <c r="Q15" s="272"/>
      <c r="R15" s="272"/>
      <c r="S15" s="272"/>
      <c r="T15" s="272"/>
      <c r="U15" s="272"/>
      <c r="V15" s="272"/>
      <c r="W15" s="272"/>
      <c r="X15" s="272"/>
      <c r="Y15" s="272"/>
      <c r="Z15" s="244"/>
      <c r="AA15" s="245"/>
      <c r="AB15" s="245"/>
      <c r="AC15" s="245"/>
      <c r="AD15" s="248"/>
      <c r="AE15" s="244"/>
      <c r="AF15" s="245"/>
      <c r="AG15" s="245"/>
      <c r="AH15" s="245"/>
      <c r="AI15" s="246"/>
      <c r="AT15" s="14" t="s">
        <v>201</v>
      </c>
    </row>
    <row r="16" spans="1:46" ht="30" customHeight="1" x14ac:dyDescent="0.2">
      <c r="B16" s="218">
        <v>4</v>
      </c>
      <c r="C16" s="218"/>
      <c r="D16" s="218"/>
      <c r="E16" s="219"/>
      <c r="F16" s="270"/>
      <c r="G16" s="271"/>
      <c r="H16" s="271"/>
      <c r="I16" s="271"/>
      <c r="J16" s="271"/>
      <c r="K16" s="271"/>
      <c r="L16" s="271"/>
      <c r="M16" s="271"/>
      <c r="N16" s="271"/>
      <c r="O16" s="271"/>
      <c r="P16" s="272"/>
      <c r="Q16" s="272"/>
      <c r="R16" s="272"/>
      <c r="S16" s="272"/>
      <c r="T16" s="272"/>
      <c r="U16" s="272"/>
      <c r="V16" s="272"/>
      <c r="W16" s="272"/>
      <c r="X16" s="272"/>
      <c r="Y16" s="272"/>
      <c r="Z16" s="244"/>
      <c r="AA16" s="245"/>
      <c r="AB16" s="245"/>
      <c r="AC16" s="245"/>
      <c r="AD16" s="248"/>
      <c r="AE16" s="244"/>
      <c r="AF16" s="245"/>
      <c r="AG16" s="245"/>
      <c r="AH16" s="245"/>
      <c r="AI16" s="246"/>
      <c r="AT16" s="14" t="s">
        <v>202</v>
      </c>
    </row>
    <row r="17" spans="1:35" ht="30" customHeight="1" x14ac:dyDescent="0.2">
      <c r="B17" s="218">
        <v>5</v>
      </c>
      <c r="C17" s="218"/>
      <c r="D17" s="218"/>
      <c r="E17" s="219"/>
      <c r="F17" s="270"/>
      <c r="G17" s="271"/>
      <c r="H17" s="271"/>
      <c r="I17" s="271"/>
      <c r="J17" s="271"/>
      <c r="K17" s="271"/>
      <c r="L17" s="271"/>
      <c r="M17" s="271"/>
      <c r="N17" s="271"/>
      <c r="O17" s="271"/>
      <c r="P17" s="272"/>
      <c r="Q17" s="272"/>
      <c r="R17" s="272"/>
      <c r="S17" s="272"/>
      <c r="T17" s="272"/>
      <c r="U17" s="272"/>
      <c r="V17" s="272"/>
      <c r="W17" s="272"/>
      <c r="X17" s="272"/>
      <c r="Y17" s="272"/>
      <c r="Z17" s="244"/>
      <c r="AA17" s="245"/>
      <c r="AB17" s="245"/>
      <c r="AC17" s="245"/>
      <c r="AD17" s="248"/>
      <c r="AE17" s="244"/>
      <c r="AF17" s="245"/>
      <c r="AG17" s="245"/>
      <c r="AH17" s="245"/>
      <c r="AI17" s="246"/>
    </row>
    <row r="18" spans="1:35" ht="30" customHeight="1" x14ac:dyDescent="0.2">
      <c r="B18" s="218">
        <v>6</v>
      </c>
      <c r="C18" s="218"/>
      <c r="D18" s="218"/>
      <c r="E18" s="219"/>
      <c r="F18" s="270"/>
      <c r="G18" s="271"/>
      <c r="H18" s="271"/>
      <c r="I18" s="271"/>
      <c r="J18" s="271"/>
      <c r="K18" s="271"/>
      <c r="L18" s="271"/>
      <c r="M18" s="271"/>
      <c r="N18" s="271"/>
      <c r="O18" s="271"/>
      <c r="P18" s="272"/>
      <c r="Q18" s="272"/>
      <c r="R18" s="272"/>
      <c r="S18" s="272"/>
      <c r="T18" s="272"/>
      <c r="U18" s="272"/>
      <c r="V18" s="272"/>
      <c r="W18" s="272"/>
      <c r="X18" s="272"/>
      <c r="Y18" s="272"/>
      <c r="Z18" s="244"/>
      <c r="AA18" s="245"/>
      <c r="AB18" s="245"/>
      <c r="AC18" s="245"/>
      <c r="AD18" s="248"/>
      <c r="AE18" s="244"/>
      <c r="AF18" s="245"/>
      <c r="AG18" s="245"/>
      <c r="AH18" s="245"/>
      <c r="AI18" s="246"/>
    </row>
    <row r="19" spans="1:35" ht="30" customHeight="1" x14ac:dyDescent="0.2">
      <c r="B19" s="219">
        <v>7</v>
      </c>
      <c r="C19" s="438"/>
      <c r="D19" s="438"/>
      <c r="E19" s="439"/>
      <c r="F19" s="247"/>
      <c r="G19" s="245"/>
      <c r="H19" s="245"/>
      <c r="I19" s="245"/>
      <c r="J19" s="245"/>
      <c r="K19" s="245"/>
      <c r="L19" s="245"/>
      <c r="M19" s="245"/>
      <c r="N19" s="245"/>
      <c r="O19" s="248"/>
      <c r="P19" s="249"/>
      <c r="Q19" s="250"/>
      <c r="R19" s="250"/>
      <c r="S19" s="250"/>
      <c r="T19" s="250"/>
      <c r="U19" s="250"/>
      <c r="V19" s="250"/>
      <c r="W19" s="250"/>
      <c r="X19" s="250"/>
      <c r="Y19" s="251"/>
      <c r="Z19" s="244"/>
      <c r="AA19" s="245"/>
      <c r="AB19" s="245"/>
      <c r="AC19" s="245"/>
      <c r="AD19" s="248"/>
      <c r="AE19" s="244"/>
      <c r="AF19" s="245"/>
      <c r="AG19" s="245"/>
      <c r="AH19" s="245"/>
      <c r="AI19" s="246"/>
    </row>
    <row r="20" spans="1:35" ht="30" customHeight="1" x14ac:dyDescent="0.2">
      <c r="B20" s="219">
        <v>8</v>
      </c>
      <c r="C20" s="438"/>
      <c r="D20" s="438"/>
      <c r="E20" s="439"/>
      <c r="F20" s="247"/>
      <c r="G20" s="245"/>
      <c r="H20" s="245"/>
      <c r="I20" s="245"/>
      <c r="J20" s="245"/>
      <c r="K20" s="245"/>
      <c r="L20" s="245"/>
      <c r="M20" s="245"/>
      <c r="N20" s="245"/>
      <c r="O20" s="248"/>
      <c r="P20" s="249"/>
      <c r="Q20" s="250"/>
      <c r="R20" s="250"/>
      <c r="S20" s="250"/>
      <c r="T20" s="250"/>
      <c r="U20" s="250"/>
      <c r="V20" s="250"/>
      <c r="W20" s="250"/>
      <c r="X20" s="250"/>
      <c r="Y20" s="251"/>
      <c r="Z20" s="244"/>
      <c r="AA20" s="245"/>
      <c r="AB20" s="245"/>
      <c r="AC20" s="245"/>
      <c r="AD20" s="248"/>
      <c r="AE20" s="244"/>
      <c r="AF20" s="245"/>
      <c r="AG20" s="245"/>
      <c r="AH20" s="245"/>
      <c r="AI20" s="246"/>
    </row>
    <row r="21" spans="1:35" ht="30" customHeight="1" x14ac:dyDescent="0.2">
      <c r="B21" s="219">
        <v>9</v>
      </c>
      <c r="C21" s="438"/>
      <c r="D21" s="438"/>
      <c r="E21" s="439"/>
      <c r="F21" s="247"/>
      <c r="G21" s="245"/>
      <c r="H21" s="245"/>
      <c r="I21" s="245"/>
      <c r="J21" s="245"/>
      <c r="K21" s="245"/>
      <c r="L21" s="245"/>
      <c r="M21" s="245"/>
      <c r="N21" s="245"/>
      <c r="O21" s="248"/>
      <c r="P21" s="249"/>
      <c r="Q21" s="250"/>
      <c r="R21" s="250"/>
      <c r="S21" s="250"/>
      <c r="T21" s="250"/>
      <c r="U21" s="250"/>
      <c r="V21" s="250"/>
      <c r="W21" s="250"/>
      <c r="X21" s="250"/>
      <c r="Y21" s="251"/>
      <c r="Z21" s="244"/>
      <c r="AA21" s="245"/>
      <c r="AB21" s="245"/>
      <c r="AC21" s="245"/>
      <c r="AD21" s="248"/>
      <c r="AE21" s="244"/>
      <c r="AF21" s="245"/>
      <c r="AG21" s="245"/>
      <c r="AH21" s="245"/>
      <c r="AI21" s="246"/>
    </row>
    <row r="22" spans="1:35" ht="30" customHeight="1" x14ac:dyDescent="0.2">
      <c r="B22" s="219">
        <v>10</v>
      </c>
      <c r="C22" s="438"/>
      <c r="D22" s="438"/>
      <c r="E22" s="439"/>
      <c r="F22" s="247"/>
      <c r="G22" s="245"/>
      <c r="H22" s="245"/>
      <c r="I22" s="245"/>
      <c r="J22" s="245"/>
      <c r="K22" s="245"/>
      <c r="L22" s="245"/>
      <c r="M22" s="245"/>
      <c r="N22" s="245"/>
      <c r="O22" s="248"/>
      <c r="P22" s="249"/>
      <c r="Q22" s="250"/>
      <c r="R22" s="250"/>
      <c r="S22" s="250"/>
      <c r="T22" s="250"/>
      <c r="U22" s="250"/>
      <c r="V22" s="250"/>
      <c r="W22" s="250"/>
      <c r="X22" s="250"/>
      <c r="Y22" s="251"/>
      <c r="Z22" s="244"/>
      <c r="AA22" s="245"/>
      <c r="AB22" s="245"/>
      <c r="AC22" s="245"/>
      <c r="AD22" s="248"/>
      <c r="AE22" s="244"/>
      <c r="AF22" s="245"/>
      <c r="AG22" s="245"/>
      <c r="AH22" s="245"/>
      <c r="AI22" s="246"/>
    </row>
    <row r="23" spans="1:35" ht="30" customHeight="1" thickBot="1" x14ac:dyDescent="0.25">
      <c r="B23" s="146" t="s">
        <v>75</v>
      </c>
      <c r="C23" s="146"/>
      <c r="D23" s="146"/>
      <c r="E23" s="82"/>
      <c r="F23" s="273"/>
      <c r="G23" s="274"/>
      <c r="H23" s="274"/>
      <c r="I23" s="274"/>
      <c r="J23" s="274"/>
      <c r="K23" s="274"/>
      <c r="L23" s="274"/>
      <c r="M23" s="274"/>
      <c r="N23" s="274"/>
      <c r="O23" s="274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07"/>
      <c r="AA23" s="208"/>
      <c r="AB23" s="208"/>
      <c r="AC23" s="208"/>
      <c r="AD23" s="257"/>
      <c r="AE23" s="207"/>
      <c r="AF23" s="208"/>
      <c r="AG23" s="208"/>
      <c r="AH23" s="208"/>
      <c r="AI23" s="209"/>
    </row>
    <row r="24" spans="1:35" ht="30" hidden="1" customHeight="1" thickBot="1" x14ac:dyDescent="0.25">
      <c r="B24" s="146" t="s">
        <v>75</v>
      </c>
      <c r="C24" s="146"/>
      <c r="D24" s="146"/>
      <c r="E24" s="82"/>
      <c r="F24" s="417"/>
      <c r="G24" s="415"/>
      <c r="H24" s="415"/>
      <c r="I24" s="415"/>
      <c r="J24" s="415"/>
      <c r="K24" s="415"/>
      <c r="L24" s="415"/>
      <c r="M24" s="415"/>
      <c r="N24" s="415"/>
      <c r="O24" s="415"/>
      <c r="P24" s="436"/>
      <c r="Q24" s="436"/>
      <c r="R24" s="436"/>
      <c r="S24" s="436"/>
      <c r="T24" s="436"/>
      <c r="U24" s="436"/>
      <c r="V24" s="436"/>
      <c r="W24" s="436"/>
      <c r="X24" s="436"/>
      <c r="Y24" s="436"/>
      <c r="Z24" s="415"/>
      <c r="AA24" s="415"/>
      <c r="AB24" s="415"/>
      <c r="AC24" s="415"/>
      <c r="AD24" s="415"/>
      <c r="AE24" s="410"/>
      <c r="AF24" s="411"/>
      <c r="AG24" s="411"/>
      <c r="AH24" s="411"/>
      <c r="AI24" s="437"/>
    </row>
    <row r="25" spans="1:35" ht="21.6" hidden="1" customHeight="1" thickBot="1" x14ac:dyDescent="0.25">
      <c r="A25" s="2"/>
      <c r="B25" s="23"/>
      <c r="C25" s="23"/>
      <c r="D25" s="23"/>
      <c r="E25" s="2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30" hidden="1" customHeight="1" thickBot="1" x14ac:dyDescent="0.25">
      <c r="B26" s="440" t="s">
        <v>76</v>
      </c>
      <c r="C26" s="440"/>
      <c r="D26" s="440"/>
      <c r="E26" s="440"/>
      <c r="F26" s="442"/>
      <c r="G26" s="443"/>
      <c r="H26" s="443"/>
      <c r="I26" s="443"/>
      <c r="J26" s="443"/>
      <c r="K26" s="443"/>
      <c r="L26" s="443"/>
      <c r="M26" s="443"/>
      <c r="N26" s="443"/>
      <c r="O26" s="443"/>
      <c r="P26" s="443"/>
      <c r="Q26" s="443"/>
      <c r="R26" s="443"/>
      <c r="S26" s="443"/>
      <c r="T26" s="443"/>
      <c r="U26" s="443"/>
      <c r="V26" s="443"/>
      <c r="W26" s="443"/>
      <c r="X26" s="443"/>
      <c r="Y26" s="443"/>
      <c r="Z26" s="443"/>
      <c r="AA26" s="443"/>
      <c r="AB26" s="443"/>
      <c r="AC26" s="443"/>
      <c r="AD26" s="443"/>
      <c r="AE26" s="443"/>
      <c r="AF26" s="443"/>
      <c r="AG26" s="443"/>
      <c r="AH26" s="443"/>
      <c r="AI26" s="444"/>
    </row>
    <row r="27" spans="1:35" ht="30" hidden="1" customHeight="1" thickBot="1" x14ac:dyDescent="0.25">
      <c r="B27" s="240"/>
      <c r="C27" s="240"/>
      <c r="D27" s="240"/>
      <c r="E27" s="240"/>
      <c r="F27" s="227" t="s">
        <v>7</v>
      </c>
      <c r="G27" s="227"/>
      <c r="H27" s="227"/>
      <c r="I27" s="227"/>
      <c r="J27" s="227"/>
      <c r="K27" s="227"/>
      <c r="L27" s="227"/>
      <c r="M27" s="227"/>
      <c r="N27" s="227"/>
      <c r="O27" s="227"/>
      <c r="P27" s="227" t="s">
        <v>17</v>
      </c>
      <c r="Q27" s="227"/>
      <c r="R27" s="227"/>
      <c r="S27" s="227"/>
      <c r="T27" s="227"/>
      <c r="U27" s="227"/>
      <c r="V27" s="227"/>
      <c r="W27" s="227"/>
      <c r="X27" s="227"/>
      <c r="Y27" s="227"/>
      <c r="Z27" s="434" t="s">
        <v>23</v>
      </c>
      <c r="AA27" s="434"/>
      <c r="AB27" s="434"/>
      <c r="AC27" s="434"/>
      <c r="AD27" s="434"/>
      <c r="AE27" s="435" t="s">
        <v>58</v>
      </c>
      <c r="AF27" s="205"/>
      <c r="AG27" s="205"/>
      <c r="AH27" s="205"/>
      <c r="AI27" s="206"/>
    </row>
    <row r="28" spans="1:35" ht="30" hidden="1" customHeight="1" x14ac:dyDescent="0.2">
      <c r="B28" s="218">
        <v>1</v>
      </c>
      <c r="C28" s="218"/>
      <c r="D28" s="218"/>
      <c r="E28" s="219"/>
      <c r="F28" s="267"/>
      <c r="G28" s="268"/>
      <c r="H28" s="268"/>
      <c r="I28" s="268"/>
      <c r="J28" s="268"/>
      <c r="K28" s="268"/>
      <c r="L28" s="268"/>
      <c r="M28" s="268"/>
      <c r="N28" s="268"/>
      <c r="O28" s="268"/>
      <c r="P28" s="269"/>
      <c r="Q28" s="269"/>
      <c r="R28" s="269"/>
      <c r="S28" s="269"/>
      <c r="T28" s="269"/>
      <c r="U28" s="269"/>
      <c r="V28" s="269"/>
      <c r="W28" s="269"/>
      <c r="X28" s="269"/>
      <c r="Y28" s="269"/>
      <c r="Z28" s="268"/>
      <c r="AA28" s="268"/>
      <c r="AB28" s="268"/>
      <c r="AC28" s="268"/>
      <c r="AD28" s="268"/>
      <c r="AE28" s="211"/>
      <c r="AF28" s="212"/>
      <c r="AG28" s="212"/>
      <c r="AH28" s="212"/>
      <c r="AI28" s="214"/>
    </row>
    <row r="29" spans="1:35" ht="30" hidden="1" customHeight="1" x14ac:dyDescent="0.2">
      <c r="B29" s="218">
        <v>2</v>
      </c>
      <c r="C29" s="218"/>
      <c r="D29" s="218"/>
      <c r="E29" s="219"/>
      <c r="F29" s="270"/>
      <c r="G29" s="271"/>
      <c r="H29" s="271"/>
      <c r="I29" s="271"/>
      <c r="J29" s="271"/>
      <c r="K29" s="271"/>
      <c r="L29" s="271"/>
      <c r="M29" s="271"/>
      <c r="N29" s="271"/>
      <c r="O29" s="271"/>
      <c r="P29" s="272"/>
      <c r="Q29" s="272"/>
      <c r="R29" s="272"/>
      <c r="S29" s="272"/>
      <c r="T29" s="272"/>
      <c r="U29" s="272"/>
      <c r="V29" s="272"/>
      <c r="W29" s="272"/>
      <c r="X29" s="272"/>
      <c r="Y29" s="272"/>
      <c r="Z29" s="271"/>
      <c r="AA29" s="271"/>
      <c r="AB29" s="271"/>
      <c r="AC29" s="271"/>
      <c r="AD29" s="271"/>
      <c r="AE29" s="244"/>
      <c r="AF29" s="245"/>
      <c r="AG29" s="245"/>
      <c r="AH29" s="245"/>
      <c r="AI29" s="246"/>
    </row>
    <row r="30" spans="1:35" ht="30" hidden="1" customHeight="1" x14ac:dyDescent="0.2">
      <c r="B30" s="218">
        <v>3</v>
      </c>
      <c r="C30" s="218"/>
      <c r="D30" s="218"/>
      <c r="E30" s="219"/>
      <c r="F30" s="270"/>
      <c r="G30" s="271"/>
      <c r="H30" s="271"/>
      <c r="I30" s="271"/>
      <c r="J30" s="271"/>
      <c r="K30" s="271"/>
      <c r="L30" s="271"/>
      <c r="M30" s="271"/>
      <c r="N30" s="271"/>
      <c r="O30" s="271"/>
      <c r="P30" s="272"/>
      <c r="Q30" s="272"/>
      <c r="R30" s="272"/>
      <c r="S30" s="272"/>
      <c r="T30" s="272"/>
      <c r="U30" s="272"/>
      <c r="V30" s="272"/>
      <c r="W30" s="272"/>
      <c r="X30" s="272"/>
      <c r="Y30" s="272"/>
      <c r="Z30" s="271"/>
      <c r="AA30" s="271"/>
      <c r="AB30" s="271"/>
      <c r="AC30" s="271"/>
      <c r="AD30" s="271"/>
      <c r="AE30" s="244"/>
      <c r="AF30" s="245"/>
      <c r="AG30" s="245"/>
      <c r="AH30" s="245"/>
      <c r="AI30" s="246"/>
    </row>
    <row r="31" spans="1:35" ht="30" hidden="1" customHeight="1" x14ac:dyDescent="0.2">
      <c r="B31" s="218">
        <v>4</v>
      </c>
      <c r="C31" s="218"/>
      <c r="D31" s="218"/>
      <c r="E31" s="219"/>
      <c r="F31" s="270"/>
      <c r="G31" s="271"/>
      <c r="H31" s="271"/>
      <c r="I31" s="271"/>
      <c r="J31" s="271"/>
      <c r="K31" s="271"/>
      <c r="L31" s="271"/>
      <c r="M31" s="271"/>
      <c r="N31" s="271"/>
      <c r="O31" s="271"/>
      <c r="P31" s="272"/>
      <c r="Q31" s="272"/>
      <c r="R31" s="272"/>
      <c r="S31" s="272"/>
      <c r="T31" s="272"/>
      <c r="U31" s="272"/>
      <c r="V31" s="272"/>
      <c r="W31" s="272"/>
      <c r="X31" s="272"/>
      <c r="Y31" s="272"/>
      <c r="Z31" s="271"/>
      <c r="AA31" s="271"/>
      <c r="AB31" s="271"/>
      <c r="AC31" s="271"/>
      <c r="AD31" s="271"/>
      <c r="AE31" s="244"/>
      <c r="AF31" s="245"/>
      <c r="AG31" s="245"/>
      <c r="AH31" s="245"/>
      <c r="AI31" s="246"/>
    </row>
    <row r="32" spans="1:35" ht="30" hidden="1" customHeight="1" x14ac:dyDescent="0.2">
      <c r="B32" s="218">
        <v>5</v>
      </c>
      <c r="C32" s="218"/>
      <c r="D32" s="218"/>
      <c r="E32" s="219"/>
      <c r="F32" s="270"/>
      <c r="G32" s="271"/>
      <c r="H32" s="271"/>
      <c r="I32" s="271"/>
      <c r="J32" s="271"/>
      <c r="K32" s="271"/>
      <c r="L32" s="271"/>
      <c r="M32" s="271"/>
      <c r="N32" s="271"/>
      <c r="O32" s="271"/>
      <c r="P32" s="272"/>
      <c r="Q32" s="272"/>
      <c r="R32" s="272"/>
      <c r="S32" s="272"/>
      <c r="T32" s="272"/>
      <c r="U32" s="272"/>
      <c r="V32" s="272"/>
      <c r="W32" s="272"/>
      <c r="X32" s="272"/>
      <c r="Y32" s="272"/>
      <c r="Z32" s="271"/>
      <c r="AA32" s="271"/>
      <c r="AB32" s="271"/>
      <c r="AC32" s="271"/>
      <c r="AD32" s="271"/>
      <c r="AE32" s="244"/>
      <c r="AF32" s="245"/>
      <c r="AG32" s="245"/>
      <c r="AH32" s="245"/>
      <c r="AI32" s="246"/>
    </row>
    <row r="33" spans="1:35" ht="18.600000000000001" hidden="1" customHeight="1" x14ac:dyDescent="0.2">
      <c r="B33" s="218">
        <v>6</v>
      </c>
      <c r="C33" s="218"/>
      <c r="D33" s="218"/>
      <c r="E33" s="219"/>
      <c r="F33" s="270"/>
      <c r="G33" s="271"/>
      <c r="H33" s="271"/>
      <c r="I33" s="271"/>
      <c r="J33" s="271"/>
      <c r="K33" s="271"/>
      <c r="L33" s="271"/>
      <c r="M33" s="271"/>
      <c r="N33" s="271"/>
      <c r="O33" s="271"/>
      <c r="P33" s="272"/>
      <c r="Q33" s="272"/>
      <c r="R33" s="272"/>
      <c r="S33" s="272"/>
      <c r="T33" s="272"/>
      <c r="U33" s="272"/>
      <c r="V33" s="272"/>
      <c r="W33" s="272"/>
      <c r="X33" s="272"/>
      <c r="Y33" s="272"/>
      <c r="Z33" s="271"/>
      <c r="AA33" s="271"/>
      <c r="AB33" s="271"/>
      <c r="AC33" s="271"/>
      <c r="AD33" s="271"/>
      <c r="AE33" s="244"/>
      <c r="AF33" s="245"/>
      <c r="AG33" s="245"/>
      <c r="AH33" s="245"/>
      <c r="AI33" s="246"/>
    </row>
    <row r="34" spans="1:35" ht="16.2" hidden="1" customHeight="1" x14ac:dyDescent="0.2">
      <c r="B34" s="146" t="s">
        <v>75</v>
      </c>
      <c r="C34" s="146"/>
      <c r="D34" s="146"/>
      <c r="E34" s="82"/>
      <c r="F34" s="270"/>
      <c r="G34" s="271"/>
      <c r="H34" s="271"/>
      <c r="I34" s="271"/>
      <c r="J34" s="271"/>
      <c r="K34" s="271"/>
      <c r="L34" s="271"/>
      <c r="M34" s="271"/>
      <c r="N34" s="271"/>
      <c r="O34" s="271"/>
      <c r="P34" s="272"/>
      <c r="Q34" s="272"/>
      <c r="R34" s="272"/>
      <c r="S34" s="272"/>
      <c r="T34" s="272"/>
      <c r="U34" s="272"/>
      <c r="V34" s="272"/>
      <c r="W34" s="272"/>
      <c r="X34" s="272"/>
      <c r="Y34" s="272"/>
      <c r="Z34" s="271"/>
      <c r="AA34" s="271"/>
      <c r="AB34" s="271"/>
      <c r="AC34" s="271"/>
      <c r="AD34" s="271"/>
      <c r="AE34" s="244"/>
      <c r="AF34" s="245"/>
      <c r="AG34" s="245"/>
      <c r="AH34" s="245"/>
      <c r="AI34" s="246"/>
    </row>
    <row r="35" spans="1:35" ht="16.8" hidden="1" customHeight="1" thickBot="1" x14ac:dyDescent="0.25">
      <c r="B35" s="146" t="s">
        <v>75</v>
      </c>
      <c r="C35" s="146"/>
      <c r="D35" s="146"/>
      <c r="E35" s="82"/>
      <c r="F35" s="273"/>
      <c r="G35" s="274"/>
      <c r="H35" s="274"/>
      <c r="I35" s="274"/>
      <c r="J35" s="274"/>
      <c r="K35" s="274"/>
      <c r="L35" s="274"/>
      <c r="M35" s="274"/>
      <c r="N35" s="274"/>
      <c r="O35" s="274"/>
      <c r="P35" s="275"/>
      <c r="Q35" s="275"/>
      <c r="R35" s="275"/>
      <c r="S35" s="275"/>
      <c r="T35" s="275"/>
      <c r="U35" s="275"/>
      <c r="V35" s="275"/>
      <c r="W35" s="275"/>
      <c r="X35" s="275"/>
      <c r="Y35" s="275"/>
      <c r="Z35" s="274"/>
      <c r="AA35" s="274"/>
      <c r="AB35" s="274"/>
      <c r="AC35" s="274"/>
      <c r="AD35" s="274"/>
      <c r="AE35" s="207"/>
      <c r="AF35" s="208"/>
      <c r="AG35" s="208"/>
      <c r="AH35" s="208"/>
      <c r="AI35" s="209"/>
    </row>
    <row r="36" spans="1:35" ht="21.6" customHeight="1" x14ac:dyDescent="0.2">
      <c r="A36" s="2"/>
      <c r="B36" s="23"/>
      <c r="C36" s="23"/>
      <c r="D36" s="23"/>
      <c r="E36" s="2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21.6" customHeight="1" x14ac:dyDescent="0.2">
      <c r="AE37" s="210">
        <f>COUNTA(AE13:AI18)+COUNTA(AE28:AI33)</f>
        <v>0</v>
      </c>
      <c r="AF37" s="210"/>
      <c r="AG37" s="210"/>
      <c r="AH37" s="210"/>
      <c r="AI37" s="210"/>
    </row>
  </sheetData>
  <mergeCells count="129">
    <mergeCell ref="AE20:AI20"/>
    <mergeCell ref="B21:E21"/>
    <mergeCell ref="F21:O21"/>
    <mergeCell ref="P21:Y21"/>
    <mergeCell ref="Z21:AD21"/>
    <mergeCell ref="AE21:AI21"/>
    <mergeCell ref="B22:E22"/>
    <mergeCell ref="F22:O22"/>
    <mergeCell ref="P22:Y22"/>
    <mergeCell ref="Z22:AD22"/>
    <mergeCell ref="AE22:AI22"/>
    <mergeCell ref="F35:O35"/>
    <mergeCell ref="P35:Y35"/>
    <mergeCell ref="Z35:AD35"/>
    <mergeCell ref="AE35:AI35"/>
    <mergeCell ref="B11:E11"/>
    <mergeCell ref="F11:AI11"/>
    <mergeCell ref="B26:E26"/>
    <mergeCell ref="F26:AI26"/>
    <mergeCell ref="B33:E33"/>
    <mergeCell ref="F33:O33"/>
    <mergeCell ref="P33:Y33"/>
    <mergeCell ref="Z33:AD33"/>
    <mergeCell ref="AE33:AI33"/>
    <mergeCell ref="B34:E34"/>
    <mergeCell ref="F34:O34"/>
    <mergeCell ref="P34:Y34"/>
    <mergeCell ref="Z34:AD34"/>
    <mergeCell ref="AE34:AI34"/>
    <mergeCell ref="B31:E31"/>
    <mergeCell ref="F31:O31"/>
    <mergeCell ref="P31:Y31"/>
    <mergeCell ref="Z31:AD31"/>
    <mergeCell ref="AE31:AI31"/>
    <mergeCell ref="F32:O32"/>
    <mergeCell ref="P32:Y32"/>
    <mergeCell ref="Z32:AD32"/>
    <mergeCell ref="AE32:AI32"/>
    <mergeCell ref="B29:E29"/>
    <mergeCell ref="F29:O29"/>
    <mergeCell ref="P29:Y29"/>
    <mergeCell ref="Z29:AD29"/>
    <mergeCell ref="AE29:AI29"/>
    <mergeCell ref="B30:E30"/>
    <mergeCell ref="F30:O30"/>
    <mergeCell ref="P30:Y30"/>
    <mergeCell ref="Z30:AD30"/>
    <mergeCell ref="AE30:AI30"/>
    <mergeCell ref="B32:E32"/>
    <mergeCell ref="B24:E24"/>
    <mergeCell ref="F24:O24"/>
    <mergeCell ref="P24:Y24"/>
    <mergeCell ref="Z24:AD24"/>
    <mergeCell ref="AE24:AI24"/>
    <mergeCell ref="B18:E18"/>
    <mergeCell ref="F18:O18"/>
    <mergeCell ref="P18:Y18"/>
    <mergeCell ref="Z18:AD18"/>
    <mergeCell ref="AE18:AI18"/>
    <mergeCell ref="B23:E23"/>
    <mergeCell ref="F23:O23"/>
    <mergeCell ref="P23:Y23"/>
    <mergeCell ref="Z23:AD23"/>
    <mergeCell ref="AE23:AI23"/>
    <mergeCell ref="B19:E19"/>
    <mergeCell ref="F19:O19"/>
    <mergeCell ref="P19:Y19"/>
    <mergeCell ref="Z19:AD19"/>
    <mergeCell ref="AE19:AI19"/>
    <mergeCell ref="B20:E20"/>
    <mergeCell ref="F20:O20"/>
    <mergeCell ref="P20:Y20"/>
    <mergeCell ref="Z20:AD20"/>
    <mergeCell ref="B27:E27"/>
    <mergeCell ref="F27:O27"/>
    <mergeCell ref="P27:Y27"/>
    <mergeCell ref="Z27:AD27"/>
    <mergeCell ref="AE27:AI27"/>
    <mergeCell ref="B28:E28"/>
    <mergeCell ref="F28:O28"/>
    <mergeCell ref="P28:Y28"/>
    <mergeCell ref="Z28:AD28"/>
    <mergeCell ref="AE28:AI28"/>
    <mergeCell ref="B16:E16"/>
    <mergeCell ref="F16:O16"/>
    <mergeCell ref="P16:Y16"/>
    <mergeCell ref="Z16:AD16"/>
    <mergeCell ref="AE16:AI16"/>
    <mergeCell ref="B17:E17"/>
    <mergeCell ref="F17:O17"/>
    <mergeCell ref="P17:Y17"/>
    <mergeCell ref="Z17:AD17"/>
    <mergeCell ref="AE17:AI17"/>
    <mergeCell ref="Z13:AD13"/>
    <mergeCell ref="AE13:AI13"/>
    <mergeCell ref="B14:E14"/>
    <mergeCell ref="F14:O14"/>
    <mergeCell ref="P14:Y14"/>
    <mergeCell ref="Z14:AD14"/>
    <mergeCell ref="AE14:AI14"/>
    <mergeCell ref="B15:E15"/>
    <mergeCell ref="F15:O15"/>
    <mergeCell ref="P15:Y15"/>
    <mergeCell ref="Z15:AD15"/>
    <mergeCell ref="AE15:AI15"/>
    <mergeCell ref="B35:E35"/>
    <mergeCell ref="Y5:AA5"/>
    <mergeCell ref="AB5:AD5"/>
    <mergeCell ref="AE5:AH5"/>
    <mergeCell ref="AE4:AI4"/>
    <mergeCell ref="AE37:AI37"/>
    <mergeCell ref="C2:AB3"/>
    <mergeCell ref="AE2:AF2"/>
    <mergeCell ref="B5:E5"/>
    <mergeCell ref="F5:K5"/>
    <mergeCell ref="B8:E8"/>
    <mergeCell ref="F8:T9"/>
    <mergeCell ref="U8:X8"/>
    <mergeCell ref="Y8:AI9"/>
    <mergeCell ref="B9:E9"/>
    <mergeCell ref="U9:X9"/>
    <mergeCell ref="B12:E12"/>
    <mergeCell ref="F12:O12"/>
    <mergeCell ref="P12:Y12"/>
    <mergeCell ref="Z12:AD12"/>
    <mergeCell ref="AE12:AI12"/>
    <mergeCell ref="B13:E13"/>
    <mergeCell ref="F13:O13"/>
    <mergeCell ref="P13:Y13"/>
  </mergeCells>
  <phoneticPr fontId="3"/>
  <dataValidations count="6">
    <dataValidation type="list" allowBlank="1" showInputMessage="1" showErrorMessage="1" sqref="AE28:AI35 AE13:AI24" xr:uid="{9F53B34D-D6B4-4BEA-A72C-654DCC386B06}">
      <formula1>"○"</formula1>
    </dataValidation>
    <dataValidation type="list" allowBlank="1" showInputMessage="1" showErrorMessage="1" sqref="Z28:AD35 Z24:AD24" xr:uid="{3385AA34-A908-4F14-B57C-87CDFBBD13FE}">
      <formula1>"小１,小２,小３,小４,小５,小６,中１,中２,中３"</formula1>
    </dataValidation>
    <dataValidation imeMode="on" allowBlank="1" showInputMessage="1" showErrorMessage="1" sqref="F26:AI26 F11:AI11" xr:uid="{A6287A42-2098-4592-A139-3AD03B73509B}"/>
    <dataValidation imeMode="on" allowBlank="1" showInputMessage="1" showErrorMessage="1" prompt="姓と名の間に_x000a_全角スペースを_x000a_入れてください" sqref="F28:Y35 F13:Y24" xr:uid="{ED3F376E-99CA-439B-B726-4040CF7AED16}"/>
    <dataValidation allowBlank="1" showInputMessage="1" showErrorMessage="1" prompt="クラブ情報_x000a_シートで入力" sqref="F8:T9 Y8:AI9" xr:uid="{3C0F24C5-1B32-4BAF-B0DD-F108F520936C}"/>
    <dataValidation type="list" allowBlank="1" showInputMessage="1" showErrorMessage="1" sqref="Z13:AD23" xr:uid="{2720C1B0-C3C7-4F35-93D8-C8CFAE404350}">
      <formula1>$AT$4:$AT$16</formula1>
    </dataValidation>
  </dataValidations>
  <printOptions horizontalCentered="1"/>
  <pageMargins left="0.39370078740157483" right="0.39370078740157483" top="0.39370078740157483" bottom="0.19685039370078741" header="0.19685039370078741" footer="0.19685039370078741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D6928-5D91-4812-B587-D2EDF032C111}">
  <sheetPr>
    <tabColor rgb="FFFFFFCC"/>
  </sheetPr>
  <dimension ref="A1:AL33"/>
  <sheetViews>
    <sheetView showGridLines="0" view="pageBreakPreview" zoomScale="70" zoomScaleNormal="100" zoomScaleSheetLayoutView="70" workbookViewId="0">
      <pane ySplit="12" topLeftCell="A13" activePane="bottomLeft" state="frozen"/>
      <selection activeCell="A16" sqref="A16:AI21"/>
      <selection pane="bottomLeft" activeCell="Z13" sqref="Z13:AD13"/>
    </sheetView>
  </sheetViews>
  <sheetFormatPr defaultColWidth="9" defaultRowHeight="21.6" customHeight="1" x14ac:dyDescent="0.2"/>
  <cols>
    <col min="1" max="256" width="2.6640625" style="1" customWidth="1"/>
    <col min="257" max="16384" width="9" style="1"/>
  </cols>
  <sheetData>
    <row r="1" spans="1:38" ht="9.9" customHeight="1" x14ac:dyDescent="0.2"/>
    <row r="2" spans="1:38" ht="21.6" customHeight="1" thickBot="1" x14ac:dyDescent="0.25">
      <c r="A2" s="2"/>
      <c r="B2" s="2"/>
      <c r="C2" s="220" t="s">
        <v>193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E2" s="221" t="s">
        <v>43</v>
      </c>
      <c r="AF2" s="221"/>
      <c r="AG2" s="33"/>
      <c r="AH2" s="35" t="s">
        <v>39</v>
      </c>
      <c r="AI2" s="33"/>
    </row>
    <row r="3" spans="1:38" ht="21.6" customHeight="1" x14ac:dyDescent="0.2">
      <c r="A3" s="2"/>
      <c r="B3" s="2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"/>
      <c r="AD3" s="2"/>
      <c r="AE3" s="2"/>
      <c r="AF3" s="2"/>
      <c r="AG3" s="2"/>
    </row>
    <row r="4" spans="1:38" ht="9.9" customHeight="1" x14ac:dyDescent="0.2"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427" t="s">
        <v>123</v>
      </c>
      <c r="AF4" s="425"/>
      <c r="AG4" s="425"/>
      <c r="AH4" s="425"/>
      <c r="AI4" s="428"/>
    </row>
    <row r="5" spans="1:38" s="14" customFormat="1" ht="30" customHeight="1" x14ac:dyDescent="0.2">
      <c r="B5" s="222" t="s">
        <v>67</v>
      </c>
      <c r="C5" s="222"/>
      <c r="D5" s="222"/>
      <c r="E5" s="222"/>
      <c r="F5" s="223"/>
      <c r="G5" s="223"/>
      <c r="H5" s="223"/>
      <c r="I5" s="223"/>
      <c r="J5" s="223"/>
      <c r="K5" s="223"/>
      <c r="Y5" s="224">
        <f>COUNTA(F11)</f>
        <v>0</v>
      </c>
      <c r="Z5" s="225"/>
      <c r="AA5" s="225"/>
      <c r="AB5" s="165" t="s">
        <v>74</v>
      </c>
      <c r="AC5" s="165"/>
      <c r="AD5" s="426"/>
      <c r="AE5" s="394">
        <f>COUNTA(F13:O18)+COUNTA(F24:O29)</f>
        <v>0</v>
      </c>
      <c r="AF5" s="394"/>
      <c r="AG5" s="394"/>
      <c r="AH5" s="224"/>
      <c r="AI5" s="15" t="s">
        <v>15</v>
      </c>
    </row>
    <row r="6" spans="1:38" s="14" customFormat="1" ht="30" customHeight="1" x14ac:dyDescent="0.2">
      <c r="B6" s="78" t="s">
        <v>271</v>
      </c>
      <c r="C6" s="77"/>
      <c r="D6" s="77"/>
      <c r="E6" s="77"/>
      <c r="F6" s="77"/>
      <c r="G6" s="77"/>
      <c r="H6" s="77"/>
      <c r="I6" s="16"/>
      <c r="J6" s="16"/>
      <c r="K6" s="79" t="s">
        <v>214</v>
      </c>
      <c r="L6" s="16"/>
      <c r="M6" s="16"/>
      <c r="N6" s="16"/>
      <c r="O6" s="16"/>
      <c r="P6" s="16"/>
      <c r="Q6" s="16"/>
      <c r="R6" s="16"/>
      <c r="S6" s="16"/>
      <c r="T6" s="79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7"/>
    </row>
    <row r="7" spans="1:38" ht="9.9" customHeight="1" x14ac:dyDescent="0.2">
      <c r="B7" s="18"/>
      <c r="C7" s="18"/>
      <c r="D7" s="18"/>
      <c r="E7" s="18"/>
      <c r="F7" s="18"/>
      <c r="G7" s="18"/>
      <c r="H7" s="19"/>
      <c r="I7" s="19"/>
      <c r="J7" s="19"/>
      <c r="K7" s="19"/>
      <c r="L7" s="19"/>
      <c r="M7" s="19"/>
      <c r="N7" s="20"/>
      <c r="O7" s="20"/>
      <c r="P7" s="20"/>
      <c r="Q7" s="20"/>
      <c r="R7" s="20"/>
      <c r="S7" s="20"/>
      <c r="X7" s="21"/>
    </row>
    <row r="8" spans="1:38" ht="21.6" customHeight="1" x14ac:dyDescent="0.2">
      <c r="A8" s="2"/>
      <c r="B8" s="227" t="s">
        <v>0</v>
      </c>
      <c r="C8" s="227"/>
      <c r="D8" s="227"/>
      <c r="E8" s="227"/>
      <c r="F8" s="110" t="str">
        <f>IF(クラブ情報!$J$6="","",クラブ情報!$J$6)</f>
        <v/>
      </c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228"/>
      <c r="U8" s="230" t="s">
        <v>4</v>
      </c>
      <c r="V8" s="231"/>
      <c r="W8" s="231"/>
      <c r="X8" s="232"/>
      <c r="Y8" s="110" t="str">
        <f>IF(クラブ情報!$J$8="","",クラブ情報!$J$8)</f>
        <v/>
      </c>
      <c r="Z8" s="111"/>
      <c r="AA8" s="111"/>
      <c r="AB8" s="111"/>
      <c r="AC8" s="111"/>
      <c r="AD8" s="111"/>
      <c r="AE8" s="111"/>
      <c r="AF8" s="111"/>
      <c r="AG8" s="111"/>
      <c r="AH8" s="111"/>
      <c r="AI8" s="228"/>
    </row>
    <row r="9" spans="1:38" ht="21.6" customHeight="1" x14ac:dyDescent="0.2">
      <c r="A9" s="2"/>
      <c r="B9" s="233" t="s">
        <v>1</v>
      </c>
      <c r="C9" s="233"/>
      <c r="D9" s="233"/>
      <c r="E9" s="233"/>
      <c r="F9" s="112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229"/>
      <c r="U9" s="234" t="s">
        <v>5</v>
      </c>
      <c r="V9" s="235"/>
      <c r="W9" s="235"/>
      <c r="X9" s="236"/>
      <c r="Y9" s="112"/>
      <c r="Z9" s="113"/>
      <c r="AA9" s="113"/>
      <c r="AB9" s="113"/>
      <c r="AC9" s="113"/>
      <c r="AD9" s="113"/>
      <c r="AE9" s="113"/>
      <c r="AF9" s="113"/>
      <c r="AG9" s="113"/>
      <c r="AH9" s="113"/>
      <c r="AI9" s="229"/>
    </row>
    <row r="10" spans="1:38" ht="21.6" customHeight="1" thickBot="1" x14ac:dyDescent="0.25">
      <c r="B10" s="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8" ht="30" customHeight="1" thickBot="1" x14ac:dyDescent="0.25">
      <c r="B11" s="440" t="s">
        <v>76</v>
      </c>
      <c r="C11" s="440"/>
      <c r="D11" s="440"/>
      <c r="E11" s="441"/>
      <c r="F11" s="442"/>
      <c r="G11" s="443"/>
      <c r="H11" s="443"/>
      <c r="I11" s="443"/>
      <c r="J11" s="443"/>
      <c r="K11" s="443"/>
      <c r="L11" s="443"/>
      <c r="M11" s="443"/>
      <c r="N11" s="443"/>
      <c r="O11" s="443"/>
      <c r="P11" s="443"/>
      <c r="Q11" s="443"/>
      <c r="R11" s="443"/>
      <c r="S11" s="443"/>
      <c r="T11" s="443"/>
      <c r="U11" s="443"/>
      <c r="V11" s="443"/>
      <c r="W11" s="443"/>
      <c r="X11" s="443"/>
      <c r="Y11" s="443"/>
      <c r="Z11" s="443"/>
      <c r="AA11" s="443"/>
      <c r="AB11" s="443"/>
      <c r="AC11" s="443"/>
      <c r="AD11" s="443"/>
      <c r="AE11" s="443"/>
      <c r="AF11" s="443"/>
      <c r="AG11" s="443"/>
      <c r="AH11" s="443"/>
      <c r="AI11" s="444"/>
      <c r="AL11" s="1" t="s">
        <v>143</v>
      </c>
    </row>
    <row r="12" spans="1:38" ht="30" customHeight="1" thickBot="1" x14ac:dyDescent="0.25">
      <c r="B12" s="240"/>
      <c r="C12" s="240"/>
      <c r="D12" s="240"/>
      <c r="E12" s="240"/>
      <c r="F12" s="429" t="s">
        <v>7</v>
      </c>
      <c r="G12" s="429"/>
      <c r="H12" s="429"/>
      <c r="I12" s="429"/>
      <c r="J12" s="429"/>
      <c r="K12" s="429"/>
      <c r="L12" s="429"/>
      <c r="M12" s="429"/>
      <c r="N12" s="429"/>
      <c r="O12" s="429"/>
      <c r="P12" s="429" t="s">
        <v>17</v>
      </c>
      <c r="Q12" s="429"/>
      <c r="R12" s="429"/>
      <c r="S12" s="429"/>
      <c r="T12" s="429"/>
      <c r="U12" s="429"/>
      <c r="V12" s="429"/>
      <c r="W12" s="429"/>
      <c r="X12" s="429"/>
      <c r="Y12" s="429"/>
      <c r="Z12" s="430" t="s">
        <v>23</v>
      </c>
      <c r="AA12" s="430"/>
      <c r="AB12" s="430"/>
      <c r="AC12" s="430"/>
      <c r="AD12" s="430"/>
      <c r="AE12" s="431" t="s">
        <v>58</v>
      </c>
      <c r="AF12" s="432"/>
      <c r="AG12" s="432"/>
      <c r="AH12" s="432"/>
      <c r="AI12" s="433"/>
    </row>
    <row r="13" spans="1:38" ht="30" customHeight="1" x14ac:dyDescent="0.2">
      <c r="B13" s="218">
        <v>1</v>
      </c>
      <c r="C13" s="218"/>
      <c r="D13" s="218"/>
      <c r="E13" s="219"/>
      <c r="F13" s="267"/>
      <c r="G13" s="268"/>
      <c r="H13" s="268"/>
      <c r="I13" s="268"/>
      <c r="J13" s="268"/>
      <c r="K13" s="268"/>
      <c r="L13" s="268"/>
      <c r="M13" s="268"/>
      <c r="N13" s="268"/>
      <c r="O13" s="268"/>
      <c r="P13" s="269"/>
      <c r="Q13" s="269"/>
      <c r="R13" s="269"/>
      <c r="S13" s="269"/>
      <c r="T13" s="269"/>
      <c r="U13" s="269"/>
      <c r="V13" s="269"/>
      <c r="W13" s="269"/>
      <c r="X13" s="269"/>
      <c r="Y13" s="269"/>
      <c r="Z13" s="268"/>
      <c r="AA13" s="268"/>
      <c r="AB13" s="268"/>
      <c r="AC13" s="268"/>
      <c r="AD13" s="268"/>
      <c r="AE13" s="211"/>
      <c r="AF13" s="212"/>
      <c r="AG13" s="212"/>
      <c r="AH13" s="212"/>
      <c r="AI13" s="214"/>
    </row>
    <row r="14" spans="1:38" ht="30" customHeight="1" x14ac:dyDescent="0.2">
      <c r="B14" s="218">
        <v>2</v>
      </c>
      <c r="C14" s="218"/>
      <c r="D14" s="218"/>
      <c r="E14" s="219"/>
      <c r="F14" s="270"/>
      <c r="G14" s="271"/>
      <c r="H14" s="271"/>
      <c r="I14" s="271"/>
      <c r="J14" s="271"/>
      <c r="K14" s="271"/>
      <c r="L14" s="271"/>
      <c r="M14" s="271"/>
      <c r="N14" s="271"/>
      <c r="O14" s="271"/>
      <c r="P14" s="272"/>
      <c r="Q14" s="272"/>
      <c r="R14" s="272"/>
      <c r="S14" s="272"/>
      <c r="T14" s="272"/>
      <c r="U14" s="272"/>
      <c r="V14" s="272"/>
      <c r="W14" s="272"/>
      <c r="X14" s="272"/>
      <c r="Y14" s="272"/>
      <c r="Z14" s="271"/>
      <c r="AA14" s="271"/>
      <c r="AB14" s="271"/>
      <c r="AC14" s="271"/>
      <c r="AD14" s="271"/>
      <c r="AE14" s="244"/>
      <c r="AF14" s="245"/>
      <c r="AG14" s="245"/>
      <c r="AH14" s="245"/>
      <c r="AI14" s="246"/>
    </row>
    <row r="15" spans="1:38" ht="30" customHeight="1" x14ac:dyDescent="0.2">
      <c r="B15" s="218">
        <v>3</v>
      </c>
      <c r="C15" s="218"/>
      <c r="D15" s="218"/>
      <c r="E15" s="219"/>
      <c r="F15" s="270"/>
      <c r="G15" s="271"/>
      <c r="H15" s="271"/>
      <c r="I15" s="271"/>
      <c r="J15" s="271"/>
      <c r="K15" s="271"/>
      <c r="L15" s="271"/>
      <c r="M15" s="271"/>
      <c r="N15" s="271"/>
      <c r="O15" s="271"/>
      <c r="P15" s="272"/>
      <c r="Q15" s="272"/>
      <c r="R15" s="272"/>
      <c r="S15" s="272"/>
      <c r="T15" s="272"/>
      <c r="U15" s="272"/>
      <c r="V15" s="272"/>
      <c r="W15" s="272"/>
      <c r="X15" s="272"/>
      <c r="Y15" s="272"/>
      <c r="Z15" s="271"/>
      <c r="AA15" s="271"/>
      <c r="AB15" s="271"/>
      <c r="AC15" s="271"/>
      <c r="AD15" s="271"/>
      <c r="AE15" s="244"/>
      <c r="AF15" s="245"/>
      <c r="AG15" s="245"/>
      <c r="AH15" s="245"/>
      <c r="AI15" s="246"/>
    </row>
    <row r="16" spans="1:38" ht="30" customHeight="1" x14ac:dyDescent="0.2">
      <c r="B16" s="218">
        <v>4</v>
      </c>
      <c r="C16" s="218"/>
      <c r="D16" s="218"/>
      <c r="E16" s="219"/>
      <c r="F16" s="270"/>
      <c r="G16" s="271"/>
      <c r="H16" s="271"/>
      <c r="I16" s="271"/>
      <c r="J16" s="271"/>
      <c r="K16" s="271"/>
      <c r="L16" s="271"/>
      <c r="M16" s="271"/>
      <c r="N16" s="271"/>
      <c r="O16" s="271"/>
      <c r="P16" s="272"/>
      <c r="Q16" s="272"/>
      <c r="R16" s="272"/>
      <c r="S16" s="272"/>
      <c r="T16" s="272"/>
      <c r="U16" s="272"/>
      <c r="V16" s="272"/>
      <c r="W16" s="272"/>
      <c r="X16" s="272"/>
      <c r="Y16" s="272"/>
      <c r="Z16" s="271"/>
      <c r="AA16" s="271"/>
      <c r="AB16" s="271"/>
      <c r="AC16" s="271"/>
      <c r="AD16" s="271"/>
      <c r="AE16" s="244"/>
      <c r="AF16" s="245"/>
      <c r="AG16" s="245"/>
      <c r="AH16" s="245"/>
      <c r="AI16" s="246"/>
    </row>
    <row r="17" spans="1:35" ht="30" customHeight="1" x14ac:dyDescent="0.2">
      <c r="B17" s="218">
        <v>5</v>
      </c>
      <c r="C17" s="218"/>
      <c r="D17" s="218"/>
      <c r="E17" s="219"/>
      <c r="F17" s="270"/>
      <c r="G17" s="271"/>
      <c r="H17" s="271"/>
      <c r="I17" s="271"/>
      <c r="J17" s="271"/>
      <c r="K17" s="271"/>
      <c r="L17" s="271"/>
      <c r="M17" s="271"/>
      <c r="N17" s="271"/>
      <c r="O17" s="271"/>
      <c r="P17" s="272"/>
      <c r="Q17" s="272"/>
      <c r="R17" s="272"/>
      <c r="S17" s="272"/>
      <c r="T17" s="272"/>
      <c r="U17" s="272"/>
      <c r="V17" s="272"/>
      <c r="W17" s="272"/>
      <c r="X17" s="272"/>
      <c r="Y17" s="272"/>
      <c r="Z17" s="271"/>
      <c r="AA17" s="271"/>
      <c r="AB17" s="271"/>
      <c r="AC17" s="271"/>
      <c r="AD17" s="271"/>
      <c r="AE17" s="244"/>
      <c r="AF17" s="245"/>
      <c r="AG17" s="245"/>
      <c r="AH17" s="245"/>
      <c r="AI17" s="246"/>
    </row>
    <row r="18" spans="1:35" ht="30" hidden="1" customHeight="1" x14ac:dyDescent="0.2">
      <c r="B18" s="218">
        <v>6</v>
      </c>
      <c r="C18" s="218"/>
      <c r="D18" s="218"/>
      <c r="E18" s="219"/>
      <c r="F18" s="270"/>
      <c r="G18" s="271"/>
      <c r="H18" s="271"/>
      <c r="I18" s="271"/>
      <c r="J18" s="271"/>
      <c r="K18" s="271"/>
      <c r="L18" s="271"/>
      <c r="M18" s="271"/>
      <c r="N18" s="271"/>
      <c r="O18" s="271"/>
      <c r="P18" s="272"/>
      <c r="Q18" s="272"/>
      <c r="R18" s="272"/>
      <c r="S18" s="272"/>
      <c r="T18" s="272"/>
      <c r="U18" s="272"/>
      <c r="V18" s="272"/>
      <c r="W18" s="272"/>
      <c r="X18" s="272"/>
      <c r="Y18" s="272"/>
      <c r="Z18" s="271"/>
      <c r="AA18" s="271"/>
      <c r="AB18" s="271"/>
      <c r="AC18" s="271"/>
      <c r="AD18" s="271"/>
      <c r="AE18" s="244"/>
      <c r="AF18" s="245"/>
      <c r="AG18" s="245"/>
      <c r="AH18" s="245"/>
      <c r="AI18" s="246"/>
    </row>
    <row r="19" spans="1:35" ht="30" hidden="1" customHeight="1" thickBot="1" x14ac:dyDescent="0.25">
      <c r="B19" s="146" t="s">
        <v>26</v>
      </c>
      <c r="C19" s="146"/>
      <c r="D19" s="146"/>
      <c r="E19" s="82"/>
      <c r="F19" s="273"/>
      <c r="G19" s="274"/>
      <c r="H19" s="274"/>
      <c r="I19" s="274"/>
      <c r="J19" s="274"/>
      <c r="K19" s="274"/>
      <c r="L19" s="274"/>
      <c r="M19" s="274"/>
      <c r="N19" s="274"/>
      <c r="O19" s="274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1"/>
      <c r="AA19" s="271"/>
      <c r="AB19" s="271"/>
      <c r="AC19" s="271"/>
      <c r="AD19" s="271"/>
      <c r="AE19" s="207"/>
      <c r="AF19" s="208"/>
      <c r="AG19" s="208"/>
      <c r="AH19" s="208"/>
      <c r="AI19" s="209"/>
    </row>
    <row r="20" spans="1:35" ht="30" customHeight="1" thickBot="1" x14ac:dyDescent="0.25">
      <c r="B20" s="146" t="s">
        <v>26</v>
      </c>
      <c r="C20" s="146"/>
      <c r="D20" s="146"/>
      <c r="E20" s="82"/>
      <c r="F20" s="417"/>
      <c r="G20" s="415"/>
      <c r="H20" s="415"/>
      <c r="I20" s="415"/>
      <c r="J20" s="415"/>
      <c r="K20" s="415"/>
      <c r="L20" s="415"/>
      <c r="M20" s="415"/>
      <c r="N20" s="415"/>
      <c r="O20" s="415"/>
      <c r="P20" s="436"/>
      <c r="Q20" s="436"/>
      <c r="R20" s="436"/>
      <c r="S20" s="436"/>
      <c r="T20" s="436"/>
      <c r="U20" s="436"/>
      <c r="V20" s="436"/>
      <c r="W20" s="436"/>
      <c r="X20" s="436"/>
      <c r="Y20" s="436"/>
      <c r="Z20" s="415"/>
      <c r="AA20" s="415"/>
      <c r="AB20" s="415"/>
      <c r="AC20" s="415"/>
      <c r="AD20" s="415"/>
      <c r="AE20" s="410"/>
      <c r="AF20" s="411"/>
      <c r="AG20" s="411"/>
      <c r="AH20" s="411"/>
      <c r="AI20" s="437"/>
    </row>
    <row r="21" spans="1:35" ht="21.6" customHeight="1" x14ac:dyDescent="0.2">
      <c r="A21" s="2"/>
      <c r="B21" s="23"/>
      <c r="C21" s="23"/>
      <c r="D21" s="23"/>
      <c r="E21" s="2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30" hidden="1" customHeight="1" thickBot="1" x14ac:dyDescent="0.25">
      <c r="B22" s="440" t="s">
        <v>76</v>
      </c>
      <c r="C22" s="440"/>
      <c r="D22" s="440"/>
      <c r="E22" s="440"/>
      <c r="F22" s="442"/>
      <c r="G22" s="443"/>
      <c r="H22" s="443"/>
      <c r="I22" s="443"/>
      <c r="J22" s="443"/>
      <c r="K22" s="443"/>
      <c r="L22" s="443"/>
      <c r="M22" s="443"/>
      <c r="N22" s="443"/>
      <c r="O22" s="443"/>
      <c r="P22" s="443"/>
      <c r="Q22" s="443"/>
      <c r="R22" s="443"/>
      <c r="S22" s="443"/>
      <c r="T22" s="443"/>
      <c r="U22" s="443"/>
      <c r="V22" s="443"/>
      <c r="W22" s="443"/>
      <c r="X22" s="443"/>
      <c r="Y22" s="443"/>
      <c r="Z22" s="443"/>
      <c r="AA22" s="443"/>
      <c r="AB22" s="443"/>
      <c r="AC22" s="443"/>
      <c r="AD22" s="443"/>
      <c r="AE22" s="443"/>
      <c r="AF22" s="443"/>
      <c r="AG22" s="443"/>
      <c r="AH22" s="443"/>
      <c r="AI22" s="444"/>
    </row>
    <row r="23" spans="1:35" ht="30" hidden="1" customHeight="1" thickBot="1" x14ac:dyDescent="0.25">
      <c r="B23" s="240"/>
      <c r="C23" s="240"/>
      <c r="D23" s="240"/>
      <c r="E23" s="240"/>
      <c r="F23" s="227" t="s">
        <v>7</v>
      </c>
      <c r="G23" s="227"/>
      <c r="H23" s="227"/>
      <c r="I23" s="227"/>
      <c r="J23" s="227"/>
      <c r="K23" s="227"/>
      <c r="L23" s="227"/>
      <c r="M23" s="227"/>
      <c r="N23" s="227"/>
      <c r="O23" s="227"/>
      <c r="P23" s="227" t="s">
        <v>17</v>
      </c>
      <c r="Q23" s="227"/>
      <c r="R23" s="227"/>
      <c r="S23" s="227"/>
      <c r="T23" s="227"/>
      <c r="U23" s="227"/>
      <c r="V23" s="227"/>
      <c r="W23" s="227"/>
      <c r="X23" s="227"/>
      <c r="Y23" s="227"/>
      <c r="Z23" s="434" t="s">
        <v>23</v>
      </c>
      <c r="AA23" s="434"/>
      <c r="AB23" s="434"/>
      <c r="AC23" s="434"/>
      <c r="AD23" s="434"/>
      <c r="AE23" s="435" t="s">
        <v>58</v>
      </c>
      <c r="AF23" s="205"/>
      <c r="AG23" s="205"/>
      <c r="AH23" s="205"/>
      <c r="AI23" s="206"/>
    </row>
    <row r="24" spans="1:35" ht="30" hidden="1" customHeight="1" x14ac:dyDescent="0.2">
      <c r="B24" s="218">
        <v>1</v>
      </c>
      <c r="C24" s="218"/>
      <c r="D24" s="218"/>
      <c r="E24" s="219"/>
      <c r="F24" s="267"/>
      <c r="G24" s="268"/>
      <c r="H24" s="268"/>
      <c r="I24" s="268"/>
      <c r="J24" s="268"/>
      <c r="K24" s="268"/>
      <c r="L24" s="268"/>
      <c r="M24" s="268"/>
      <c r="N24" s="268"/>
      <c r="O24" s="268"/>
      <c r="P24" s="269"/>
      <c r="Q24" s="269"/>
      <c r="R24" s="269"/>
      <c r="S24" s="269"/>
      <c r="T24" s="269"/>
      <c r="U24" s="269"/>
      <c r="V24" s="269"/>
      <c r="W24" s="269"/>
      <c r="X24" s="269"/>
      <c r="Y24" s="269"/>
      <c r="Z24" s="268"/>
      <c r="AA24" s="268"/>
      <c r="AB24" s="268"/>
      <c r="AC24" s="268"/>
      <c r="AD24" s="268"/>
      <c r="AE24" s="211"/>
      <c r="AF24" s="212"/>
      <c r="AG24" s="212"/>
      <c r="AH24" s="212"/>
      <c r="AI24" s="214"/>
    </row>
    <row r="25" spans="1:35" ht="30" hidden="1" customHeight="1" x14ac:dyDescent="0.2">
      <c r="B25" s="218">
        <v>2</v>
      </c>
      <c r="C25" s="218"/>
      <c r="D25" s="218"/>
      <c r="E25" s="219"/>
      <c r="F25" s="270"/>
      <c r="G25" s="271"/>
      <c r="H25" s="271"/>
      <c r="I25" s="271"/>
      <c r="J25" s="271"/>
      <c r="K25" s="271"/>
      <c r="L25" s="271"/>
      <c r="M25" s="271"/>
      <c r="N25" s="271"/>
      <c r="O25" s="271"/>
      <c r="P25" s="272"/>
      <c r="Q25" s="272"/>
      <c r="R25" s="272"/>
      <c r="S25" s="272"/>
      <c r="T25" s="272"/>
      <c r="U25" s="272"/>
      <c r="V25" s="272"/>
      <c r="W25" s="272"/>
      <c r="X25" s="272"/>
      <c r="Y25" s="272"/>
      <c r="Z25" s="271"/>
      <c r="AA25" s="271"/>
      <c r="AB25" s="271"/>
      <c r="AC25" s="271"/>
      <c r="AD25" s="271"/>
      <c r="AE25" s="244"/>
      <c r="AF25" s="245"/>
      <c r="AG25" s="245"/>
      <c r="AH25" s="245"/>
      <c r="AI25" s="246"/>
    </row>
    <row r="26" spans="1:35" ht="30" hidden="1" customHeight="1" x14ac:dyDescent="0.2">
      <c r="B26" s="218">
        <v>3</v>
      </c>
      <c r="C26" s="218"/>
      <c r="D26" s="218"/>
      <c r="E26" s="219"/>
      <c r="F26" s="270"/>
      <c r="G26" s="271"/>
      <c r="H26" s="271"/>
      <c r="I26" s="271"/>
      <c r="J26" s="271"/>
      <c r="K26" s="271"/>
      <c r="L26" s="271"/>
      <c r="M26" s="271"/>
      <c r="N26" s="271"/>
      <c r="O26" s="271"/>
      <c r="P26" s="272"/>
      <c r="Q26" s="272"/>
      <c r="R26" s="272"/>
      <c r="S26" s="272"/>
      <c r="T26" s="272"/>
      <c r="U26" s="272"/>
      <c r="V26" s="272"/>
      <c r="W26" s="272"/>
      <c r="X26" s="272"/>
      <c r="Y26" s="272"/>
      <c r="Z26" s="271"/>
      <c r="AA26" s="271"/>
      <c r="AB26" s="271"/>
      <c r="AC26" s="271"/>
      <c r="AD26" s="271"/>
      <c r="AE26" s="244"/>
      <c r="AF26" s="245"/>
      <c r="AG26" s="245"/>
      <c r="AH26" s="245"/>
      <c r="AI26" s="246"/>
    </row>
    <row r="27" spans="1:35" ht="30" hidden="1" customHeight="1" x14ac:dyDescent="0.2">
      <c r="B27" s="218">
        <v>4</v>
      </c>
      <c r="C27" s="218"/>
      <c r="D27" s="218"/>
      <c r="E27" s="219"/>
      <c r="F27" s="270"/>
      <c r="G27" s="271"/>
      <c r="H27" s="271"/>
      <c r="I27" s="271"/>
      <c r="J27" s="271"/>
      <c r="K27" s="271"/>
      <c r="L27" s="271"/>
      <c r="M27" s="271"/>
      <c r="N27" s="271"/>
      <c r="O27" s="271"/>
      <c r="P27" s="272"/>
      <c r="Q27" s="272"/>
      <c r="R27" s="272"/>
      <c r="S27" s="272"/>
      <c r="T27" s="272"/>
      <c r="U27" s="272"/>
      <c r="V27" s="272"/>
      <c r="W27" s="272"/>
      <c r="X27" s="272"/>
      <c r="Y27" s="272"/>
      <c r="Z27" s="271"/>
      <c r="AA27" s="271"/>
      <c r="AB27" s="271"/>
      <c r="AC27" s="271"/>
      <c r="AD27" s="271"/>
      <c r="AE27" s="244"/>
      <c r="AF27" s="245"/>
      <c r="AG27" s="245"/>
      <c r="AH27" s="245"/>
      <c r="AI27" s="246"/>
    </row>
    <row r="28" spans="1:35" ht="30" hidden="1" customHeight="1" x14ac:dyDescent="0.2">
      <c r="B28" s="218">
        <v>5</v>
      </c>
      <c r="C28" s="218"/>
      <c r="D28" s="218"/>
      <c r="E28" s="219"/>
      <c r="F28" s="270"/>
      <c r="G28" s="271"/>
      <c r="H28" s="271"/>
      <c r="I28" s="271"/>
      <c r="J28" s="271"/>
      <c r="K28" s="271"/>
      <c r="L28" s="271"/>
      <c r="M28" s="271"/>
      <c r="N28" s="271"/>
      <c r="O28" s="271"/>
      <c r="P28" s="272"/>
      <c r="Q28" s="272"/>
      <c r="R28" s="272"/>
      <c r="S28" s="272"/>
      <c r="T28" s="272"/>
      <c r="U28" s="272"/>
      <c r="V28" s="272"/>
      <c r="W28" s="272"/>
      <c r="X28" s="272"/>
      <c r="Y28" s="272"/>
      <c r="Z28" s="271"/>
      <c r="AA28" s="271"/>
      <c r="AB28" s="271"/>
      <c r="AC28" s="271"/>
      <c r="AD28" s="271"/>
      <c r="AE28" s="244"/>
      <c r="AF28" s="245"/>
      <c r="AG28" s="245"/>
      <c r="AH28" s="245"/>
      <c r="AI28" s="246"/>
    </row>
    <row r="29" spans="1:35" ht="30" hidden="1" customHeight="1" x14ac:dyDescent="0.2">
      <c r="B29" s="218">
        <v>6</v>
      </c>
      <c r="C29" s="218"/>
      <c r="D29" s="218"/>
      <c r="E29" s="219"/>
      <c r="F29" s="270"/>
      <c r="G29" s="271"/>
      <c r="H29" s="271"/>
      <c r="I29" s="271"/>
      <c r="J29" s="271"/>
      <c r="K29" s="271"/>
      <c r="L29" s="271"/>
      <c r="M29" s="271"/>
      <c r="N29" s="271"/>
      <c r="O29" s="271"/>
      <c r="P29" s="272"/>
      <c r="Q29" s="272"/>
      <c r="R29" s="272"/>
      <c r="S29" s="272"/>
      <c r="T29" s="272"/>
      <c r="U29" s="272"/>
      <c r="V29" s="272"/>
      <c r="W29" s="272"/>
      <c r="X29" s="272"/>
      <c r="Y29" s="272"/>
      <c r="Z29" s="271"/>
      <c r="AA29" s="271"/>
      <c r="AB29" s="271"/>
      <c r="AC29" s="271"/>
      <c r="AD29" s="271"/>
      <c r="AE29" s="244"/>
      <c r="AF29" s="245"/>
      <c r="AG29" s="245"/>
      <c r="AH29" s="245"/>
      <c r="AI29" s="246"/>
    </row>
    <row r="30" spans="1:35" ht="30" hidden="1" customHeight="1" x14ac:dyDescent="0.2">
      <c r="B30" s="146" t="s">
        <v>26</v>
      </c>
      <c r="C30" s="146"/>
      <c r="D30" s="146"/>
      <c r="E30" s="82"/>
      <c r="F30" s="270"/>
      <c r="G30" s="271"/>
      <c r="H30" s="271"/>
      <c r="I30" s="271"/>
      <c r="J30" s="271"/>
      <c r="K30" s="271"/>
      <c r="L30" s="271"/>
      <c r="M30" s="271"/>
      <c r="N30" s="271"/>
      <c r="O30" s="271"/>
      <c r="P30" s="272"/>
      <c r="Q30" s="272"/>
      <c r="R30" s="272"/>
      <c r="S30" s="272"/>
      <c r="T30" s="272"/>
      <c r="U30" s="272"/>
      <c r="V30" s="272"/>
      <c r="W30" s="272"/>
      <c r="X30" s="272"/>
      <c r="Y30" s="272"/>
      <c r="Z30" s="271"/>
      <c r="AA30" s="271"/>
      <c r="AB30" s="271"/>
      <c r="AC30" s="271"/>
      <c r="AD30" s="271"/>
      <c r="AE30" s="244"/>
      <c r="AF30" s="245"/>
      <c r="AG30" s="245"/>
      <c r="AH30" s="245"/>
      <c r="AI30" s="246"/>
    </row>
    <row r="31" spans="1:35" ht="30" hidden="1" customHeight="1" thickBot="1" x14ac:dyDescent="0.25">
      <c r="B31" s="146" t="s">
        <v>26</v>
      </c>
      <c r="C31" s="146"/>
      <c r="D31" s="146"/>
      <c r="E31" s="82"/>
      <c r="F31" s="273"/>
      <c r="G31" s="274"/>
      <c r="H31" s="274"/>
      <c r="I31" s="274"/>
      <c r="J31" s="274"/>
      <c r="K31" s="274"/>
      <c r="L31" s="274"/>
      <c r="M31" s="274"/>
      <c r="N31" s="274"/>
      <c r="O31" s="274"/>
      <c r="P31" s="275"/>
      <c r="Q31" s="275"/>
      <c r="R31" s="275"/>
      <c r="S31" s="275"/>
      <c r="T31" s="275"/>
      <c r="U31" s="275"/>
      <c r="V31" s="275"/>
      <c r="W31" s="275"/>
      <c r="X31" s="275"/>
      <c r="Y31" s="275"/>
      <c r="Z31" s="274"/>
      <c r="AA31" s="274"/>
      <c r="AB31" s="274"/>
      <c r="AC31" s="274"/>
      <c r="AD31" s="274"/>
      <c r="AE31" s="207"/>
      <c r="AF31" s="208"/>
      <c r="AG31" s="208"/>
      <c r="AH31" s="208"/>
      <c r="AI31" s="209"/>
    </row>
    <row r="32" spans="1:35" ht="21.6" customHeight="1" x14ac:dyDescent="0.2">
      <c r="A32" s="2"/>
      <c r="B32" s="23"/>
      <c r="C32" s="23"/>
      <c r="D32" s="23"/>
      <c r="E32" s="2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31:35" ht="21.6" customHeight="1" x14ac:dyDescent="0.2">
      <c r="AE33" s="210">
        <f>COUNTA(AE13:AI18)+COUNTA(AE24:AI29)</f>
        <v>0</v>
      </c>
      <c r="AF33" s="210"/>
      <c r="AG33" s="210"/>
      <c r="AH33" s="210"/>
      <c r="AI33" s="210"/>
    </row>
  </sheetData>
  <mergeCells count="109">
    <mergeCell ref="AE33:AI33"/>
    <mergeCell ref="B30:E30"/>
    <mergeCell ref="F30:O30"/>
    <mergeCell ref="P30:Y30"/>
    <mergeCell ref="Z30:AD30"/>
    <mergeCell ref="AE30:AI30"/>
    <mergeCell ref="B31:E31"/>
    <mergeCell ref="F31:O31"/>
    <mergeCell ref="P31:Y31"/>
    <mergeCell ref="Z31:AD31"/>
    <mergeCell ref="AE31:AI31"/>
    <mergeCell ref="B28:E28"/>
    <mergeCell ref="F28:O28"/>
    <mergeCell ref="P28:Y28"/>
    <mergeCell ref="Z28:AD28"/>
    <mergeCell ref="AE28:AI28"/>
    <mergeCell ref="B29:E29"/>
    <mergeCell ref="F29:O29"/>
    <mergeCell ref="P29:Y29"/>
    <mergeCell ref="Z29:AD29"/>
    <mergeCell ref="AE29:AI29"/>
    <mergeCell ref="B26:E26"/>
    <mergeCell ref="F26:O26"/>
    <mergeCell ref="P26:Y26"/>
    <mergeCell ref="Z26:AD26"/>
    <mergeCell ref="AE26:AI26"/>
    <mergeCell ref="B27:E27"/>
    <mergeCell ref="F27:O27"/>
    <mergeCell ref="P27:Y27"/>
    <mergeCell ref="Z27:AD27"/>
    <mergeCell ref="AE27:AI27"/>
    <mergeCell ref="B24:E24"/>
    <mergeCell ref="F24:O24"/>
    <mergeCell ref="P24:Y24"/>
    <mergeCell ref="Z24:AD24"/>
    <mergeCell ref="AE24:AI24"/>
    <mergeCell ref="B25:E25"/>
    <mergeCell ref="F25:O25"/>
    <mergeCell ref="P25:Y25"/>
    <mergeCell ref="Z25:AD25"/>
    <mergeCell ref="AE25:AI25"/>
    <mergeCell ref="B22:E22"/>
    <mergeCell ref="F22:AI22"/>
    <mergeCell ref="B23:E23"/>
    <mergeCell ref="F23:O23"/>
    <mergeCell ref="P23:Y23"/>
    <mergeCell ref="Z23:AD23"/>
    <mergeCell ref="AE23:AI23"/>
    <mergeCell ref="B19:E19"/>
    <mergeCell ref="F19:O19"/>
    <mergeCell ref="P19:Y19"/>
    <mergeCell ref="Z19:AD19"/>
    <mergeCell ref="AE19:AI19"/>
    <mergeCell ref="B20:E20"/>
    <mergeCell ref="F20:O20"/>
    <mergeCell ref="P20:Y20"/>
    <mergeCell ref="Z20:AD20"/>
    <mergeCell ref="AE20:AI20"/>
    <mergeCell ref="B17:E17"/>
    <mergeCell ref="F17:O17"/>
    <mergeCell ref="P17:Y17"/>
    <mergeCell ref="Z17:AD17"/>
    <mergeCell ref="AE17:AI17"/>
    <mergeCell ref="B18:E18"/>
    <mergeCell ref="F18:O18"/>
    <mergeCell ref="P18:Y18"/>
    <mergeCell ref="Z18:AD18"/>
    <mergeCell ref="AE18:AI18"/>
    <mergeCell ref="B15:E15"/>
    <mergeCell ref="F15:O15"/>
    <mergeCell ref="P15:Y15"/>
    <mergeCell ref="Z15:AD15"/>
    <mergeCell ref="AE15:AI15"/>
    <mergeCell ref="B16:E16"/>
    <mergeCell ref="F16:O16"/>
    <mergeCell ref="P16:Y16"/>
    <mergeCell ref="Z16:AD16"/>
    <mergeCell ref="AE16:AI16"/>
    <mergeCell ref="B13:E13"/>
    <mergeCell ref="F13:O13"/>
    <mergeCell ref="P13:Y13"/>
    <mergeCell ref="Z13:AD13"/>
    <mergeCell ref="AE13:AI13"/>
    <mergeCell ref="B14:E14"/>
    <mergeCell ref="F14:O14"/>
    <mergeCell ref="P14:Y14"/>
    <mergeCell ref="Z14:AD14"/>
    <mergeCell ref="AE14:AI14"/>
    <mergeCell ref="B12:E12"/>
    <mergeCell ref="F12:O12"/>
    <mergeCell ref="P12:Y12"/>
    <mergeCell ref="Z12:AD12"/>
    <mergeCell ref="AE12:AI12"/>
    <mergeCell ref="B8:E8"/>
    <mergeCell ref="F8:T9"/>
    <mergeCell ref="U8:X8"/>
    <mergeCell ref="Y8:AI9"/>
    <mergeCell ref="B9:E9"/>
    <mergeCell ref="U9:X9"/>
    <mergeCell ref="C2:AB3"/>
    <mergeCell ref="AE2:AF2"/>
    <mergeCell ref="AE4:AI4"/>
    <mergeCell ref="B5:E5"/>
    <mergeCell ref="F5:K5"/>
    <mergeCell ref="Y5:AA5"/>
    <mergeCell ref="AB5:AD5"/>
    <mergeCell ref="AE5:AH5"/>
    <mergeCell ref="B11:E11"/>
    <mergeCell ref="F11:AI11"/>
  </mergeCells>
  <phoneticPr fontId="3"/>
  <dataValidations count="7">
    <dataValidation allowBlank="1" showInputMessage="1" showErrorMessage="1" prompt="クラブ情報_x000a_シートで入力" sqref="F8:T9 Y8:AI9" xr:uid="{F2A906F6-4971-4760-9B82-08F5F0A1109B}"/>
    <dataValidation imeMode="on" allowBlank="1" showInputMessage="1" showErrorMessage="1" prompt="姓と名の間に_x000a_全角スペースを_x000a_入れてください" sqref="F13:Y20 F24:Y31" xr:uid="{4AA10F72-776F-4F24-AE33-59C46C6720BA}"/>
    <dataValidation imeMode="on" allowBlank="1" showInputMessage="1" showErrorMessage="1" sqref="F22:AI22 F11:AI11" xr:uid="{B9BD13E4-A4F4-4055-9590-FD51069226A4}"/>
    <dataValidation type="list" allowBlank="1" showInputMessage="1" showErrorMessage="1" sqref="Z24:AD31" xr:uid="{5D35E5EC-A2BB-4468-A3F4-CDCC244CC1DC}">
      <formula1>"小１,小２,小３,小４,小５,小６,中１,中２,中３"</formula1>
    </dataValidation>
    <dataValidation type="list" allowBlank="1" showInputMessage="1" showErrorMessage="1" sqref="AE13:AI20 AE24:AI31" xr:uid="{6973A309-993C-4B70-A554-2746D49C14E4}">
      <formula1>"○"</formula1>
    </dataValidation>
    <dataValidation type="list" allowBlank="1" showInputMessage="1" showErrorMessage="1" sqref="Z13:AD19" xr:uid="{F8F53F4B-594A-4B7A-85E5-3482E9E34983}">
      <formula1>"小１,小２,小３,小４,小５,小６,"</formula1>
    </dataValidation>
    <dataValidation type="list" allowBlank="1" showInputMessage="1" showErrorMessage="1" sqref="Z20:AD20" xr:uid="{0F2A9656-23A8-4DAE-8DA4-3A53FD8A300A}">
      <formula1>"小１,小２,小３,小４,小５,小６"</formula1>
    </dataValidation>
  </dataValidations>
  <printOptions horizontalCentered="1"/>
  <pageMargins left="0.39370078740157483" right="0.39370078740157483" top="0.39370078740157483" bottom="0.19685039370078741" header="0.19685039370078741" footer="0.19685039370078741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E18EA-3F89-4EF6-A438-FA657E8FB378}">
  <sheetPr>
    <tabColor rgb="FFFFFFCC"/>
  </sheetPr>
  <dimension ref="A1:AL34"/>
  <sheetViews>
    <sheetView showGridLines="0" view="pageBreakPreview" zoomScale="70" zoomScaleNormal="100" zoomScaleSheetLayoutView="70" workbookViewId="0">
      <pane ySplit="12" topLeftCell="A13" activePane="bottomLeft" state="frozen"/>
      <selection activeCell="A16" sqref="A16:AI21"/>
      <selection pane="bottomLeft" activeCell="Z13" sqref="Z13:AD13"/>
    </sheetView>
  </sheetViews>
  <sheetFormatPr defaultColWidth="9" defaultRowHeight="21.6" customHeight="1" x14ac:dyDescent="0.2"/>
  <cols>
    <col min="1" max="256" width="2.6640625" style="1" customWidth="1"/>
    <col min="257" max="16384" width="9" style="1"/>
  </cols>
  <sheetData>
    <row r="1" spans="1:38" ht="9.9" customHeight="1" x14ac:dyDescent="0.2"/>
    <row r="2" spans="1:38" ht="21.6" customHeight="1" thickBot="1" x14ac:dyDescent="0.25">
      <c r="A2" s="2"/>
      <c r="B2" s="2"/>
      <c r="C2" s="220" t="s">
        <v>193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E2" s="221" t="s">
        <v>43</v>
      </c>
      <c r="AF2" s="221"/>
      <c r="AG2" s="33"/>
      <c r="AH2" s="35" t="s">
        <v>39</v>
      </c>
      <c r="AI2" s="33"/>
    </row>
    <row r="3" spans="1:38" ht="21.6" customHeight="1" x14ac:dyDescent="0.2">
      <c r="A3" s="2"/>
      <c r="B3" s="2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"/>
      <c r="AD3" s="2"/>
      <c r="AE3" s="2"/>
      <c r="AF3" s="2"/>
      <c r="AG3" s="2"/>
    </row>
    <row r="4" spans="1:38" ht="9.9" customHeight="1" x14ac:dyDescent="0.2"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427" t="s">
        <v>123</v>
      </c>
      <c r="AF4" s="425"/>
      <c r="AG4" s="425"/>
      <c r="AH4" s="425"/>
      <c r="AI4" s="428"/>
    </row>
    <row r="5" spans="1:38" s="14" customFormat="1" ht="30" customHeight="1" x14ac:dyDescent="0.2">
      <c r="B5" s="222" t="s">
        <v>67</v>
      </c>
      <c r="C5" s="222"/>
      <c r="D5" s="222"/>
      <c r="E5" s="222"/>
      <c r="F5" s="223"/>
      <c r="G5" s="223"/>
      <c r="H5" s="223"/>
      <c r="I5" s="223"/>
      <c r="J5" s="223"/>
      <c r="K5" s="223"/>
      <c r="Y5" s="224">
        <f>COUNTA(F11)</f>
        <v>0</v>
      </c>
      <c r="Z5" s="225"/>
      <c r="AA5" s="225"/>
      <c r="AB5" s="165" t="s">
        <v>74</v>
      </c>
      <c r="AC5" s="165"/>
      <c r="AD5" s="426"/>
      <c r="AE5" s="394">
        <f>COUNTA(F13:O18)+COUNTA(F25:O30)</f>
        <v>0</v>
      </c>
      <c r="AF5" s="394"/>
      <c r="AG5" s="394"/>
      <c r="AH5" s="224"/>
      <c r="AI5" s="15" t="s">
        <v>15</v>
      </c>
    </row>
    <row r="6" spans="1:38" s="14" customFormat="1" ht="30" customHeight="1" x14ac:dyDescent="0.2">
      <c r="B6" s="226" t="s">
        <v>272</v>
      </c>
      <c r="C6" s="226"/>
      <c r="D6" s="226"/>
      <c r="E6" s="226"/>
      <c r="F6" s="226"/>
      <c r="G6" s="226"/>
      <c r="H6" s="226"/>
      <c r="I6" s="16" t="s">
        <v>274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 t="s">
        <v>273</v>
      </c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7"/>
    </row>
    <row r="7" spans="1:38" ht="9.9" customHeight="1" x14ac:dyDescent="0.2">
      <c r="B7" s="18"/>
      <c r="C7" s="18"/>
      <c r="D7" s="18"/>
      <c r="E7" s="18"/>
      <c r="F7" s="18"/>
      <c r="G7" s="18"/>
      <c r="H7" s="19"/>
      <c r="I7" s="19"/>
      <c r="J7" s="19"/>
      <c r="K7" s="19"/>
      <c r="L7" s="19"/>
      <c r="M7" s="19"/>
      <c r="N7" s="20"/>
      <c r="O7" s="20"/>
      <c r="P7" s="20"/>
      <c r="Q7" s="20"/>
      <c r="R7" s="20"/>
      <c r="S7" s="20"/>
      <c r="X7" s="21"/>
    </row>
    <row r="8" spans="1:38" ht="21.6" customHeight="1" x14ac:dyDescent="0.2">
      <c r="A8" s="2"/>
      <c r="B8" s="227" t="s">
        <v>0</v>
      </c>
      <c r="C8" s="227"/>
      <c r="D8" s="227"/>
      <c r="E8" s="227"/>
      <c r="F8" s="110" t="str">
        <f>IF(クラブ情報!$J$6="","",クラブ情報!$J$6)</f>
        <v/>
      </c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228"/>
      <c r="U8" s="230" t="s">
        <v>4</v>
      </c>
      <c r="V8" s="231"/>
      <c r="W8" s="231"/>
      <c r="X8" s="232"/>
      <c r="Y8" s="110" t="str">
        <f>IF(クラブ情報!$J$8="","",クラブ情報!$J$8)</f>
        <v/>
      </c>
      <c r="Z8" s="111"/>
      <c r="AA8" s="111"/>
      <c r="AB8" s="111"/>
      <c r="AC8" s="111"/>
      <c r="AD8" s="111"/>
      <c r="AE8" s="111"/>
      <c r="AF8" s="111"/>
      <c r="AG8" s="111"/>
      <c r="AH8" s="111"/>
      <c r="AI8" s="228"/>
    </row>
    <row r="9" spans="1:38" ht="21.6" customHeight="1" x14ac:dyDescent="0.2">
      <c r="A9" s="2"/>
      <c r="B9" s="233" t="s">
        <v>1</v>
      </c>
      <c r="C9" s="233"/>
      <c r="D9" s="233"/>
      <c r="E9" s="233"/>
      <c r="F9" s="112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229"/>
      <c r="U9" s="234" t="s">
        <v>5</v>
      </c>
      <c r="V9" s="235"/>
      <c r="W9" s="235"/>
      <c r="X9" s="236"/>
      <c r="Y9" s="112"/>
      <c r="Z9" s="113"/>
      <c r="AA9" s="113"/>
      <c r="AB9" s="113"/>
      <c r="AC9" s="113"/>
      <c r="AD9" s="113"/>
      <c r="AE9" s="113"/>
      <c r="AF9" s="113"/>
      <c r="AG9" s="113"/>
      <c r="AH9" s="113"/>
      <c r="AI9" s="229"/>
    </row>
    <row r="10" spans="1:38" ht="21.6" customHeight="1" thickBot="1" x14ac:dyDescent="0.25">
      <c r="B10" s="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8" ht="30" customHeight="1" thickBot="1" x14ac:dyDescent="0.25">
      <c r="B11" s="440" t="s">
        <v>76</v>
      </c>
      <c r="C11" s="440"/>
      <c r="D11" s="440"/>
      <c r="E11" s="441"/>
      <c r="F11" s="442"/>
      <c r="G11" s="443"/>
      <c r="H11" s="443"/>
      <c r="I11" s="443"/>
      <c r="J11" s="443"/>
      <c r="K11" s="443"/>
      <c r="L11" s="443"/>
      <c r="M11" s="443"/>
      <c r="N11" s="443"/>
      <c r="O11" s="443"/>
      <c r="P11" s="443"/>
      <c r="Q11" s="443"/>
      <c r="R11" s="443"/>
      <c r="S11" s="443"/>
      <c r="T11" s="443"/>
      <c r="U11" s="443"/>
      <c r="V11" s="443"/>
      <c r="W11" s="443"/>
      <c r="X11" s="443"/>
      <c r="Y11" s="443"/>
      <c r="Z11" s="443"/>
      <c r="AA11" s="443"/>
      <c r="AB11" s="443"/>
      <c r="AC11" s="443"/>
      <c r="AD11" s="443"/>
      <c r="AE11" s="443"/>
      <c r="AF11" s="443"/>
      <c r="AG11" s="443"/>
      <c r="AH11" s="443"/>
      <c r="AI11" s="444"/>
      <c r="AL11" s="1" t="s">
        <v>143</v>
      </c>
    </row>
    <row r="12" spans="1:38" ht="30" customHeight="1" thickBot="1" x14ac:dyDescent="0.25">
      <c r="B12" s="240"/>
      <c r="C12" s="240"/>
      <c r="D12" s="240"/>
      <c r="E12" s="240"/>
      <c r="F12" s="429" t="s">
        <v>7</v>
      </c>
      <c r="G12" s="429"/>
      <c r="H12" s="429"/>
      <c r="I12" s="429"/>
      <c r="J12" s="429"/>
      <c r="K12" s="429"/>
      <c r="L12" s="429"/>
      <c r="M12" s="429"/>
      <c r="N12" s="429"/>
      <c r="O12" s="429"/>
      <c r="P12" s="429" t="s">
        <v>17</v>
      </c>
      <c r="Q12" s="429"/>
      <c r="R12" s="429"/>
      <c r="S12" s="429"/>
      <c r="T12" s="429"/>
      <c r="U12" s="429"/>
      <c r="V12" s="429"/>
      <c r="W12" s="429"/>
      <c r="X12" s="429"/>
      <c r="Y12" s="429"/>
      <c r="Z12" s="430" t="s">
        <v>23</v>
      </c>
      <c r="AA12" s="430"/>
      <c r="AB12" s="430"/>
      <c r="AC12" s="430"/>
      <c r="AD12" s="430"/>
      <c r="AE12" s="431" t="s">
        <v>58</v>
      </c>
      <c r="AF12" s="432"/>
      <c r="AG12" s="432"/>
      <c r="AH12" s="432"/>
      <c r="AI12" s="433"/>
    </row>
    <row r="13" spans="1:38" ht="30" customHeight="1" x14ac:dyDescent="0.2">
      <c r="B13" s="218">
        <v>1</v>
      </c>
      <c r="C13" s="218"/>
      <c r="D13" s="218"/>
      <c r="E13" s="219"/>
      <c r="F13" s="267"/>
      <c r="G13" s="268"/>
      <c r="H13" s="268"/>
      <c r="I13" s="268"/>
      <c r="J13" s="268"/>
      <c r="K13" s="268"/>
      <c r="L13" s="268"/>
      <c r="M13" s="268"/>
      <c r="N13" s="268"/>
      <c r="O13" s="268"/>
      <c r="P13" s="269"/>
      <c r="Q13" s="269"/>
      <c r="R13" s="269"/>
      <c r="S13" s="269"/>
      <c r="T13" s="269"/>
      <c r="U13" s="269"/>
      <c r="V13" s="269"/>
      <c r="W13" s="269"/>
      <c r="X13" s="269"/>
      <c r="Y13" s="269"/>
      <c r="Z13" s="268"/>
      <c r="AA13" s="268"/>
      <c r="AB13" s="268"/>
      <c r="AC13" s="268"/>
      <c r="AD13" s="268"/>
      <c r="AE13" s="211"/>
      <c r="AF13" s="212"/>
      <c r="AG13" s="212"/>
      <c r="AH13" s="212"/>
      <c r="AI13" s="214"/>
    </row>
    <row r="14" spans="1:38" ht="30" customHeight="1" x14ac:dyDescent="0.2">
      <c r="B14" s="218">
        <v>2</v>
      </c>
      <c r="C14" s="218"/>
      <c r="D14" s="218"/>
      <c r="E14" s="219"/>
      <c r="F14" s="270"/>
      <c r="G14" s="271"/>
      <c r="H14" s="271"/>
      <c r="I14" s="271"/>
      <c r="J14" s="271"/>
      <c r="K14" s="271"/>
      <c r="L14" s="271"/>
      <c r="M14" s="271"/>
      <c r="N14" s="271"/>
      <c r="O14" s="271"/>
      <c r="P14" s="272"/>
      <c r="Q14" s="272"/>
      <c r="R14" s="272"/>
      <c r="S14" s="272"/>
      <c r="T14" s="272"/>
      <c r="U14" s="272"/>
      <c r="V14" s="272"/>
      <c r="W14" s="272"/>
      <c r="X14" s="272"/>
      <c r="Y14" s="272"/>
      <c r="Z14" s="271"/>
      <c r="AA14" s="271"/>
      <c r="AB14" s="271"/>
      <c r="AC14" s="271"/>
      <c r="AD14" s="271"/>
      <c r="AE14" s="244"/>
      <c r="AF14" s="245"/>
      <c r="AG14" s="245"/>
      <c r="AH14" s="245"/>
      <c r="AI14" s="246"/>
    </row>
    <row r="15" spans="1:38" ht="30" customHeight="1" x14ac:dyDescent="0.2">
      <c r="B15" s="218">
        <v>3</v>
      </c>
      <c r="C15" s="218"/>
      <c r="D15" s="218"/>
      <c r="E15" s="219"/>
      <c r="F15" s="270"/>
      <c r="G15" s="271"/>
      <c r="H15" s="271"/>
      <c r="I15" s="271"/>
      <c r="J15" s="271"/>
      <c r="K15" s="271"/>
      <c r="L15" s="271"/>
      <c r="M15" s="271"/>
      <c r="N15" s="271"/>
      <c r="O15" s="271"/>
      <c r="P15" s="272"/>
      <c r="Q15" s="272"/>
      <c r="R15" s="272"/>
      <c r="S15" s="272"/>
      <c r="T15" s="272"/>
      <c r="U15" s="272"/>
      <c r="V15" s="272"/>
      <c r="W15" s="272"/>
      <c r="X15" s="272"/>
      <c r="Y15" s="272"/>
      <c r="Z15" s="271"/>
      <c r="AA15" s="271"/>
      <c r="AB15" s="271"/>
      <c r="AC15" s="271"/>
      <c r="AD15" s="271"/>
      <c r="AE15" s="244"/>
      <c r="AF15" s="245"/>
      <c r="AG15" s="245"/>
      <c r="AH15" s="245"/>
      <c r="AI15" s="246"/>
    </row>
    <row r="16" spans="1:38" ht="30" customHeight="1" x14ac:dyDescent="0.2">
      <c r="B16" s="218">
        <v>4</v>
      </c>
      <c r="C16" s="218"/>
      <c r="D16" s="218"/>
      <c r="E16" s="219"/>
      <c r="F16" s="270"/>
      <c r="G16" s="271"/>
      <c r="H16" s="271"/>
      <c r="I16" s="271"/>
      <c r="J16" s="271"/>
      <c r="K16" s="271"/>
      <c r="L16" s="271"/>
      <c r="M16" s="271"/>
      <c r="N16" s="271"/>
      <c r="O16" s="271"/>
      <c r="P16" s="272"/>
      <c r="Q16" s="272"/>
      <c r="R16" s="272"/>
      <c r="S16" s="272"/>
      <c r="T16" s="272"/>
      <c r="U16" s="272"/>
      <c r="V16" s="272"/>
      <c r="W16" s="272"/>
      <c r="X16" s="272"/>
      <c r="Y16" s="272"/>
      <c r="Z16" s="271"/>
      <c r="AA16" s="271"/>
      <c r="AB16" s="271"/>
      <c r="AC16" s="271"/>
      <c r="AD16" s="271"/>
      <c r="AE16" s="244"/>
      <c r="AF16" s="245"/>
      <c r="AG16" s="245"/>
      <c r="AH16" s="245"/>
      <c r="AI16" s="246"/>
    </row>
    <row r="17" spans="1:35" ht="30" customHeight="1" x14ac:dyDescent="0.2">
      <c r="B17" s="218">
        <v>5</v>
      </c>
      <c r="C17" s="218"/>
      <c r="D17" s="218"/>
      <c r="E17" s="219"/>
      <c r="F17" s="270"/>
      <c r="G17" s="271"/>
      <c r="H17" s="271"/>
      <c r="I17" s="271"/>
      <c r="J17" s="271"/>
      <c r="K17" s="271"/>
      <c r="L17" s="271"/>
      <c r="M17" s="271"/>
      <c r="N17" s="271"/>
      <c r="O17" s="271"/>
      <c r="P17" s="272"/>
      <c r="Q17" s="272"/>
      <c r="R17" s="272"/>
      <c r="S17" s="272"/>
      <c r="T17" s="272"/>
      <c r="U17" s="272"/>
      <c r="V17" s="272"/>
      <c r="W17" s="272"/>
      <c r="X17" s="272"/>
      <c r="Y17" s="272"/>
      <c r="Z17" s="271"/>
      <c r="AA17" s="271"/>
      <c r="AB17" s="271"/>
      <c r="AC17" s="271"/>
      <c r="AD17" s="271"/>
      <c r="AE17" s="244"/>
      <c r="AF17" s="245"/>
      <c r="AG17" s="245"/>
      <c r="AH17" s="245"/>
      <c r="AI17" s="246"/>
    </row>
    <row r="18" spans="1:35" ht="30" hidden="1" customHeight="1" x14ac:dyDescent="0.2">
      <c r="B18" s="218">
        <v>6</v>
      </c>
      <c r="C18" s="218"/>
      <c r="D18" s="218"/>
      <c r="E18" s="219"/>
      <c r="F18" s="270"/>
      <c r="G18" s="271"/>
      <c r="H18" s="271"/>
      <c r="I18" s="271"/>
      <c r="J18" s="271"/>
      <c r="K18" s="271"/>
      <c r="L18" s="271"/>
      <c r="M18" s="271"/>
      <c r="N18" s="271"/>
      <c r="O18" s="271"/>
      <c r="P18" s="272"/>
      <c r="Q18" s="272"/>
      <c r="R18" s="272"/>
      <c r="S18" s="272"/>
      <c r="T18" s="272"/>
      <c r="U18" s="272"/>
      <c r="V18" s="272"/>
      <c r="W18" s="272"/>
      <c r="X18" s="272"/>
      <c r="Y18" s="272"/>
      <c r="Z18" s="271"/>
      <c r="AA18" s="271"/>
      <c r="AB18" s="271"/>
      <c r="AC18" s="271"/>
      <c r="AD18" s="271"/>
      <c r="AE18" s="244"/>
      <c r="AF18" s="245"/>
      <c r="AG18" s="245"/>
      <c r="AH18" s="245"/>
      <c r="AI18" s="246"/>
    </row>
    <row r="19" spans="1:35" ht="30" hidden="1" customHeight="1" thickBot="1" x14ac:dyDescent="0.25">
      <c r="B19" s="146" t="s">
        <v>26</v>
      </c>
      <c r="C19" s="146"/>
      <c r="D19" s="146"/>
      <c r="E19" s="82"/>
      <c r="F19" s="273"/>
      <c r="G19" s="274"/>
      <c r="H19" s="274"/>
      <c r="I19" s="274"/>
      <c r="J19" s="274"/>
      <c r="K19" s="274"/>
      <c r="L19" s="274"/>
      <c r="M19" s="274"/>
      <c r="N19" s="274"/>
      <c r="O19" s="274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4"/>
      <c r="AA19" s="274"/>
      <c r="AB19" s="274"/>
      <c r="AC19" s="274"/>
      <c r="AD19" s="274"/>
      <c r="AE19" s="207"/>
      <c r="AF19" s="208"/>
      <c r="AG19" s="208"/>
      <c r="AH19" s="208"/>
      <c r="AI19" s="209"/>
    </row>
    <row r="20" spans="1:35" ht="30" customHeight="1" thickBot="1" x14ac:dyDescent="0.25">
      <c r="B20" s="146" t="s">
        <v>26</v>
      </c>
      <c r="C20" s="146"/>
      <c r="D20" s="146"/>
      <c r="E20" s="82"/>
      <c r="F20" s="417"/>
      <c r="G20" s="415"/>
      <c r="H20" s="415"/>
      <c r="I20" s="415"/>
      <c r="J20" s="415"/>
      <c r="K20" s="415"/>
      <c r="L20" s="415"/>
      <c r="M20" s="415"/>
      <c r="N20" s="415"/>
      <c r="O20" s="415"/>
      <c r="P20" s="436"/>
      <c r="Q20" s="436"/>
      <c r="R20" s="436"/>
      <c r="S20" s="436"/>
      <c r="T20" s="436"/>
      <c r="U20" s="436"/>
      <c r="V20" s="436"/>
      <c r="W20" s="436"/>
      <c r="X20" s="436"/>
      <c r="Y20" s="436"/>
      <c r="Z20" s="415"/>
      <c r="AA20" s="415"/>
      <c r="AB20" s="415"/>
      <c r="AC20" s="415"/>
      <c r="AD20" s="415"/>
      <c r="AE20" s="410"/>
      <c r="AF20" s="411"/>
      <c r="AG20" s="411"/>
      <c r="AH20" s="411"/>
      <c r="AI20" s="437"/>
    </row>
    <row r="21" spans="1:35" ht="21.6" customHeight="1" x14ac:dyDescent="0.2">
      <c r="A21" s="2"/>
      <c r="B21" s="23"/>
      <c r="C21" s="23"/>
      <c r="D21" s="23"/>
      <c r="E21" s="2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21.6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30" hidden="1" customHeight="1" thickBot="1" x14ac:dyDescent="0.25">
      <c r="B23" s="445" t="s">
        <v>76</v>
      </c>
      <c r="C23" s="445"/>
      <c r="D23" s="445"/>
      <c r="E23" s="445"/>
      <c r="F23" s="442"/>
      <c r="G23" s="443"/>
      <c r="H23" s="443"/>
      <c r="I23" s="443"/>
      <c r="J23" s="443"/>
      <c r="K23" s="443"/>
      <c r="L23" s="443"/>
      <c r="M23" s="443"/>
      <c r="N23" s="443"/>
      <c r="O23" s="443"/>
      <c r="P23" s="443"/>
      <c r="Q23" s="443"/>
      <c r="R23" s="443"/>
      <c r="S23" s="443"/>
      <c r="T23" s="443"/>
      <c r="U23" s="443"/>
      <c r="V23" s="443"/>
      <c r="W23" s="443"/>
      <c r="X23" s="443"/>
      <c r="Y23" s="443"/>
      <c r="Z23" s="443"/>
      <c r="AA23" s="443"/>
      <c r="AB23" s="443"/>
      <c r="AC23" s="443"/>
      <c r="AD23" s="443"/>
      <c r="AE23" s="443"/>
      <c r="AF23" s="443"/>
      <c r="AG23" s="443"/>
      <c r="AH23" s="443"/>
      <c r="AI23" s="444"/>
    </row>
    <row r="24" spans="1:35" ht="30" hidden="1" customHeight="1" thickBot="1" x14ac:dyDescent="0.25">
      <c r="B24" s="240"/>
      <c r="C24" s="240"/>
      <c r="D24" s="240"/>
      <c r="E24" s="240"/>
      <c r="F24" s="227" t="s">
        <v>7</v>
      </c>
      <c r="G24" s="227"/>
      <c r="H24" s="227"/>
      <c r="I24" s="227"/>
      <c r="J24" s="227"/>
      <c r="K24" s="227"/>
      <c r="L24" s="227"/>
      <c r="M24" s="227"/>
      <c r="N24" s="227"/>
      <c r="O24" s="227"/>
      <c r="P24" s="227" t="s">
        <v>17</v>
      </c>
      <c r="Q24" s="227"/>
      <c r="R24" s="227"/>
      <c r="S24" s="227"/>
      <c r="T24" s="227"/>
      <c r="U24" s="227"/>
      <c r="V24" s="227"/>
      <c r="W24" s="227"/>
      <c r="X24" s="227"/>
      <c r="Y24" s="227"/>
      <c r="Z24" s="434" t="s">
        <v>23</v>
      </c>
      <c r="AA24" s="434"/>
      <c r="AB24" s="434"/>
      <c r="AC24" s="434"/>
      <c r="AD24" s="434"/>
      <c r="AE24" s="435" t="s">
        <v>58</v>
      </c>
      <c r="AF24" s="205"/>
      <c r="AG24" s="205"/>
      <c r="AH24" s="205"/>
      <c r="AI24" s="206"/>
    </row>
    <row r="25" spans="1:35" ht="30" hidden="1" customHeight="1" x14ac:dyDescent="0.2">
      <c r="B25" s="218">
        <v>1</v>
      </c>
      <c r="C25" s="218"/>
      <c r="D25" s="218"/>
      <c r="E25" s="219"/>
      <c r="F25" s="267"/>
      <c r="G25" s="268"/>
      <c r="H25" s="268"/>
      <c r="I25" s="268"/>
      <c r="J25" s="268"/>
      <c r="K25" s="268"/>
      <c r="L25" s="268"/>
      <c r="M25" s="268"/>
      <c r="N25" s="268"/>
      <c r="O25" s="268"/>
      <c r="P25" s="269"/>
      <c r="Q25" s="269"/>
      <c r="R25" s="269"/>
      <c r="S25" s="269"/>
      <c r="T25" s="269"/>
      <c r="U25" s="269"/>
      <c r="V25" s="269"/>
      <c r="W25" s="269"/>
      <c r="X25" s="269"/>
      <c r="Y25" s="269"/>
      <c r="Z25" s="268"/>
      <c r="AA25" s="268"/>
      <c r="AB25" s="268"/>
      <c r="AC25" s="268"/>
      <c r="AD25" s="268"/>
      <c r="AE25" s="211"/>
      <c r="AF25" s="212"/>
      <c r="AG25" s="212"/>
      <c r="AH25" s="212"/>
      <c r="AI25" s="214"/>
    </row>
    <row r="26" spans="1:35" ht="30" hidden="1" customHeight="1" x14ac:dyDescent="0.2">
      <c r="B26" s="218">
        <v>2</v>
      </c>
      <c r="C26" s="218"/>
      <c r="D26" s="218"/>
      <c r="E26" s="219"/>
      <c r="F26" s="270"/>
      <c r="G26" s="271"/>
      <c r="H26" s="271"/>
      <c r="I26" s="271"/>
      <c r="J26" s="271"/>
      <c r="K26" s="271"/>
      <c r="L26" s="271"/>
      <c r="M26" s="271"/>
      <c r="N26" s="271"/>
      <c r="O26" s="271"/>
      <c r="P26" s="272"/>
      <c r="Q26" s="272"/>
      <c r="R26" s="272"/>
      <c r="S26" s="272"/>
      <c r="T26" s="272"/>
      <c r="U26" s="272"/>
      <c r="V26" s="272"/>
      <c r="W26" s="272"/>
      <c r="X26" s="272"/>
      <c r="Y26" s="272"/>
      <c r="Z26" s="271"/>
      <c r="AA26" s="271"/>
      <c r="AB26" s="271"/>
      <c r="AC26" s="271"/>
      <c r="AD26" s="271"/>
      <c r="AE26" s="244"/>
      <c r="AF26" s="245"/>
      <c r="AG26" s="245"/>
      <c r="AH26" s="245"/>
      <c r="AI26" s="246"/>
    </row>
    <row r="27" spans="1:35" ht="30" hidden="1" customHeight="1" x14ac:dyDescent="0.2">
      <c r="B27" s="218">
        <v>3</v>
      </c>
      <c r="C27" s="218"/>
      <c r="D27" s="218"/>
      <c r="E27" s="219"/>
      <c r="F27" s="270"/>
      <c r="G27" s="271"/>
      <c r="H27" s="271"/>
      <c r="I27" s="271"/>
      <c r="J27" s="271"/>
      <c r="K27" s="271"/>
      <c r="L27" s="271"/>
      <c r="M27" s="271"/>
      <c r="N27" s="271"/>
      <c r="O27" s="271"/>
      <c r="P27" s="272"/>
      <c r="Q27" s="272"/>
      <c r="R27" s="272"/>
      <c r="S27" s="272"/>
      <c r="T27" s="272"/>
      <c r="U27" s="272"/>
      <c r="V27" s="272"/>
      <c r="W27" s="272"/>
      <c r="X27" s="272"/>
      <c r="Y27" s="272"/>
      <c r="Z27" s="271"/>
      <c r="AA27" s="271"/>
      <c r="AB27" s="271"/>
      <c r="AC27" s="271"/>
      <c r="AD27" s="271"/>
      <c r="AE27" s="244"/>
      <c r="AF27" s="245"/>
      <c r="AG27" s="245"/>
      <c r="AH27" s="245"/>
      <c r="AI27" s="246"/>
    </row>
    <row r="28" spans="1:35" ht="30" hidden="1" customHeight="1" x14ac:dyDescent="0.2">
      <c r="B28" s="218">
        <v>4</v>
      </c>
      <c r="C28" s="218"/>
      <c r="D28" s="218"/>
      <c r="E28" s="219"/>
      <c r="F28" s="270"/>
      <c r="G28" s="271"/>
      <c r="H28" s="271"/>
      <c r="I28" s="271"/>
      <c r="J28" s="271"/>
      <c r="K28" s="271"/>
      <c r="L28" s="271"/>
      <c r="M28" s="271"/>
      <c r="N28" s="271"/>
      <c r="O28" s="271"/>
      <c r="P28" s="272"/>
      <c r="Q28" s="272"/>
      <c r="R28" s="272"/>
      <c r="S28" s="272"/>
      <c r="T28" s="272"/>
      <c r="U28" s="272"/>
      <c r="V28" s="272"/>
      <c r="W28" s="272"/>
      <c r="X28" s="272"/>
      <c r="Y28" s="272"/>
      <c r="Z28" s="271"/>
      <c r="AA28" s="271"/>
      <c r="AB28" s="271"/>
      <c r="AC28" s="271"/>
      <c r="AD28" s="271"/>
      <c r="AE28" s="244"/>
      <c r="AF28" s="245"/>
      <c r="AG28" s="245"/>
      <c r="AH28" s="245"/>
      <c r="AI28" s="246"/>
    </row>
    <row r="29" spans="1:35" ht="30" hidden="1" customHeight="1" x14ac:dyDescent="0.2">
      <c r="B29" s="218">
        <v>5</v>
      </c>
      <c r="C29" s="218"/>
      <c r="D29" s="218"/>
      <c r="E29" s="219"/>
      <c r="F29" s="270"/>
      <c r="G29" s="271"/>
      <c r="H29" s="271"/>
      <c r="I29" s="271"/>
      <c r="J29" s="271"/>
      <c r="K29" s="271"/>
      <c r="L29" s="271"/>
      <c r="M29" s="271"/>
      <c r="N29" s="271"/>
      <c r="O29" s="271"/>
      <c r="P29" s="272"/>
      <c r="Q29" s="272"/>
      <c r="R29" s="272"/>
      <c r="S29" s="272"/>
      <c r="T29" s="272"/>
      <c r="U29" s="272"/>
      <c r="V29" s="272"/>
      <c r="W29" s="272"/>
      <c r="X29" s="272"/>
      <c r="Y29" s="272"/>
      <c r="Z29" s="271"/>
      <c r="AA29" s="271"/>
      <c r="AB29" s="271"/>
      <c r="AC29" s="271"/>
      <c r="AD29" s="271"/>
      <c r="AE29" s="244"/>
      <c r="AF29" s="245"/>
      <c r="AG29" s="245"/>
      <c r="AH29" s="245"/>
      <c r="AI29" s="246"/>
    </row>
    <row r="30" spans="1:35" ht="30" hidden="1" customHeight="1" x14ac:dyDescent="0.2">
      <c r="B30" s="218">
        <v>6</v>
      </c>
      <c r="C30" s="218"/>
      <c r="D30" s="218"/>
      <c r="E30" s="219"/>
      <c r="F30" s="270"/>
      <c r="G30" s="271"/>
      <c r="H30" s="271"/>
      <c r="I30" s="271"/>
      <c r="J30" s="271"/>
      <c r="K30" s="271"/>
      <c r="L30" s="271"/>
      <c r="M30" s="271"/>
      <c r="N30" s="271"/>
      <c r="O30" s="271"/>
      <c r="P30" s="272"/>
      <c r="Q30" s="272"/>
      <c r="R30" s="272"/>
      <c r="S30" s="272"/>
      <c r="T30" s="272"/>
      <c r="U30" s="272"/>
      <c r="V30" s="272"/>
      <c r="W30" s="272"/>
      <c r="X30" s="272"/>
      <c r="Y30" s="272"/>
      <c r="Z30" s="271"/>
      <c r="AA30" s="271"/>
      <c r="AB30" s="271"/>
      <c r="AC30" s="271"/>
      <c r="AD30" s="271"/>
      <c r="AE30" s="244"/>
      <c r="AF30" s="245"/>
      <c r="AG30" s="245"/>
      <c r="AH30" s="245"/>
      <c r="AI30" s="246"/>
    </row>
    <row r="31" spans="1:35" ht="30" hidden="1" customHeight="1" x14ac:dyDescent="0.2">
      <c r="B31" s="146" t="s">
        <v>26</v>
      </c>
      <c r="C31" s="146"/>
      <c r="D31" s="146"/>
      <c r="E31" s="82"/>
      <c r="F31" s="270"/>
      <c r="G31" s="271"/>
      <c r="H31" s="271"/>
      <c r="I31" s="271"/>
      <c r="J31" s="271"/>
      <c r="K31" s="271"/>
      <c r="L31" s="271"/>
      <c r="M31" s="271"/>
      <c r="N31" s="271"/>
      <c r="O31" s="271"/>
      <c r="P31" s="272"/>
      <c r="Q31" s="272"/>
      <c r="R31" s="272"/>
      <c r="S31" s="272"/>
      <c r="T31" s="272"/>
      <c r="U31" s="272"/>
      <c r="V31" s="272"/>
      <c r="W31" s="272"/>
      <c r="X31" s="272"/>
      <c r="Y31" s="272"/>
      <c r="Z31" s="271"/>
      <c r="AA31" s="271"/>
      <c r="AB31" s="271"/>
      <c r="AC31" s="271"/>
      <c r="AD31" s="271"/>
      <c r="AE31" s="244"/>
      <c r="AF31" s="245"/>
      <c r="AG31" s="245"/>
      <c r="AH31" s="245"/>
      <c r="AI31" s="246"/>
    </row>
    <row r="32" spans="1:35" ht="30" hidden="1" customHeight="1" thickBot="1" x14ac:dyDescent="0.25">
      <c r="B32" s="146" t="s">
        <v>26</v>
      </c>
      <c r="C32" s="146"/>
      <c r="D32" s="146"/>
      <c r="E32" s="82"/>
      <c r="F32" s="273"/>
      <c r="G32" s="274"/>
      <c r="H32" s="274"/>
      <c r="I32" s="274"/>
      <c r="J32" s="274"/>
      <c r="K32" s="274"/>
      <c r="L32" s="274"/>
      <c r="M32" s="274"/>
      <c r="N32" s="274"/>
      <c r="O32" s="274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4"/>
      <c r="AA32" s="274"/>
      <c r="AB32" s="274"/>
      <c r="AC32" s="274"/>
      <c r="AD32" s="274"/>
      <c r="AE32" s="207"/>
      <c r="AF32" s="208"/>
      <c r="AG32" s="208"/>
      <c r="AH32" s="208"/>
      <c r="AI32" s="209"/>
    </row>
    <row r="33" spans="1:35" ht="21.6" hidden="1" customHeight="1" x14ac:dyDescent="0.2">
      <c r="A33" s="2"/>
      <c r="B33" s="23"/>
      <c r="C33" s="23"/>
      <c r="D33" s="23"/>
      <c r="E33" s="2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21.6" customHeight="1" x14ac:dyDescent="0.2">
      <c r="AE34" s="210">
        <f>COUNTA(AE13:AI18)+COUNTA(AE25:AI30)</f>
        <v>0</v>
      </c>
      <c r="AF34" s="210"/>
      <c r="AG34" s="210"/>
      <c r="AH34" s="210"/>
      <c r="AI34" s="210"/>
    </row>
  </sheetData>
  <mergeCells count="110">
    <mergeCell ref="AE34:AI34"/>
    <mergeCell ref="B31:E31"/>
    <mergeCell ref="F31:O31"/>
    <mergeCell ref="P31:Y31"/>
    <mergeCell ref="Z31:AD31"/>
    <mergeCell ref="AE31:AI31"/>
    <mergeCell ref="B32:E32"/>
    <mergeCell ref="F32:O32"/>
    <mergeCell ref="P32:Y32"/>
    <mergeCell ref="Z32:AD32"/>
    <mergeCell ref="AE32:AI32"/>
    <mergeCell ref="B29:E29"/>
    <mergeCell ref="F29:O29"/>
    <mergeCell ref="P29:Y29"/>
    <mergeCell ref="Z29:AD29"/>
    <mergeCell ref="AE29:AI29"/>
    <mergeCell ref="B30:E30"/>
    <mergeCell ref="F30:O30"/>
    <mergeCell ref="P30:Y30"/>
    <mergeCell ref="Z30:AD30"/>
    <mergeCell ref="AE30:AI30"/>
    <mergeCell ref="B27:E27"/>
    <mergeCell ref="F27:O27"/>
    <mergeCell ref="P27:Y27"/>
    <mergeCell ref="Z27:AD27"/>
    <mergeCell ref="AE27:AI27"/>
    <mergeCell ref="B28:E28"/>
    <mergeCell ref="F28:O28"/>
    <mergeCell ref="P28:Y28"/>
    <mergeCell ref="Z28:AD28"/>
    <mergeCell ref="AE28:AI28"/>
    <mergeCell ref="B25:E25"/>
    <mergeCell ref="F25:O25"/>
    <mergeCell ref="P25:Y25"/>
    <mergeCell ref="Z25:AD25"/>
    <mergeCell ref="AE25:AI25"/>
    <mergeCell ref="B26:E26"/>
    <mergeCell ref="F26:O26"/>
    <mergeCell ref="P26:Y26"/>
    <mergeCell ref="Z26:AD26"/>
    <mergeCell ref="AE26:AI26"/>
    <mergeCell ref="B23:E23"/>
    <mergeCell ref="F23:AI23"/>
    <mergeCell ref="B24:E24"/>
    <mergeCell ref="F24:O24"/>
    <mergeCell ref="P24:Y24"/>
    <mergeCell ref="Z24:AD24"/>
    <mergeCell ref="AE24:AI24"/>
    <mergeCell ref="B19:E19"/>
    <mergeCell ref="F19:O19"/>
    <mergeCell ref="P19:Y19"/>
    <mergeCell ref="Z19:AD19"/>
    <mergeCell ref="AE19:AI19"/>
    <mergeCell ref="B20:E20"/>
    <mergeCell ref="F20:O20"/>
    <mergeCell ref="P20:Y20"/>
    <mergeCell ref="Z20:AD20"/>
    <mergeCell ref="AE20:AI20"/>
    <mergeCell ref="B17:E17"/>
    <mergeCell ref="F17:O17"/>
    <mergeCell ref="P17:Y17"/>
    <mergeCell ref="Z17:AD17"/>
    <mergeCell ref="AE17:AI17"/>
    <mergeCell ref="B18:E18"/>
    <mergeCell ref="F18:O18"/>
    <mergeCell ref="P18:Y18"/>
    <mergeCell ref="Z18:AD18"/>
    <mergeCell ref="AE18:AI18"/>
    <mergeCell ref="B15:E15"/>
    <mergeCell ref="F15:O15"/>
    <mergeCell ref="P15:Y15"/>
    <mergeCell ref="Z15:AD15"/>
    <mergeCell ref="AE15:AI15"/>
    <mergeCell ref="B16:E16"/>
    <mergeCell ref="F16:O16"/>
    <mergeCell ref="P16:Y16"/>
    <mergeCell ref="Z16:AD16"/>
    <mergeCell ref="AE16:AI16"/>
    <mergeCell ref="B13:E13"/>
    <mergeCell ref="F13:O13"/>
    <mergeCell ref="P13:Y13"/>
    <mergeCell ref="Z13:AD13"/>
    <mergeCell ref="AE13:AI13"/>
    <mergeCell ref="B14:E14"/>
    <mergeCell ref="F14:O14"/>
    <mergeCell ref="P14:Y14"/>
    <mergeCell ref="Z14:AD14"/>
    <mergeCell ref="AE14:AI14"/>
    <mergeCell ref="B12:E12"/>
    <mergeCell ref="F12:O12"/>
    <mergeCell ref="P12:Y12"/>
    <mergeCell ref="Z12:AD12"/>
    <mergeCell ref="AE12:AI12"/>
    <mergeCell ref="B6:H6"/>
    <mergeCell ref="B8:E8"/>
    <mergeCell ref="F8:T9"/>
    <mergeCell ref="U8:X8"/>
    <mergeCell ref="Y8:AI9"/>
    <mergeCell ref="B9:E9"/>
    <mergeCell ref="U9:X9"/>
    <mergeCell ref="C2:AB3"/>
    <mergeCell ref="AE2:AF2"/>
    <mergeCell ref="AE4:AI4"/>
    <mergeCell ref="B5:E5"/>
    <mergeCell ref="F5:K5"/>
    <mergeCell ref="Y5:AA5"/>
    <mergeCell ref="AB5:AD5"/>
    <mergeCell ref="AE5:AH5"/>
    <mergeCell ref="B11:E11"/>
    <mergeCell ref="F11:AI11"/>
  </mergeCells>
  <phoneticPr fontId="3"/>
  <dataValidations count="5">
    <dataValidation type="list" allowBlank="1" showInputMessage="1" showErrorMessage="1" sqref="AE13:AI20 AE25:AI32" xr:uid="{A1E9CC49-48BE-419F-AB3C-536D470C36F6}">
      <formula1>"○"</formula1>
    </dataValidation>
    <dataValidation type="list" allowBlank="1" showInputMessage="1" showErrorMessage="1" sqref="Z13:AD20 Z25:AD32" xr:uid="{BC9812EF-D7CE-48D7-BC5A-D9F8EAB7BC88}">
      <formula1>"小４,小５,小６,中１,中２,中３"</formula1>
    </dataValidation>
    <dataValidation imeMode="on" allowBlank="1" showInputMessage="1" showErrorMessage="1" sqref="F23:AI23 F11:AI11" xr:uid="{A7664331-0C07-4D5E-8E9F-1B06FB3C9DF8}"/>
    <dataValidation imeMode="on" allowBlank="1" showInputMessage="1" showErrorMessage="1" prompt="姓と名の間に_x000a_全角スペースを_x000a_入れてください" sqref="F13:Y20 F25:Y32" xr:uid="{B7E39ACA-80A1-4DD3-8318-039925254985}"/>
    <dataValidation allowBlank="1" showInputMessage="1" showErrorMessage="1" prompt="クラブ情報_x000a_シートで入力" sqref="F8:T9 Y8:AI9" xr:uid="{F0E919C7-770A-4629-9614-C201DA0CA172}"/>
  </dataValidations>
  <printOptions horizontalCentered="1"/>
  <pageMargins left="0.39370078740157483" right="0.39370078740157483" top="0.39370078740157483" bottom="0.19685039370078741" header="0.19685039370078741" footer="0.19685039370078741"/>
  <pageSetup paperSize="9" scale="9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BDB86-6796-482F-90AA-5298969F3515}">
  <sheetPr>
    <tabColor rgb="FF00B0F0"/>
  </sheetPr>
  <dimension ref="A1:AL32"/>
  <sheetViews>
    <sheetView showGridLines="0" view="pageBreakPreview" zoomScale="85" zoomScaleNormal="100" zoomScaleSheetLayoutView="85" workbookViewId="0">
      <selection activeCell="O21" sqref="O21:P21"/>
    </sheetView>
  </sheetViews>
  <sheetFormatPr defaultColWidth="2.6640625" defaultRowHeight="21.6" customHeight="1" x14ac:dyDescent="0.2"/>
  <cols>
    <col min="1" max="28" width="2.6640625" style="1"/>
    <col min="29" max="29" width="4.109375" style="1" customWidth="1"/>
    <col min="30" max="36" width="2.6640625" style="1"/>
    <col min="37" max="43" width="2.6640625" style="9"/>
    <col min="44" max="44" width="10" style="9" bestFit="1" customWidth="1"/>
    <col min="45" max="16384" width="2.6640625" style="9"/>
  </cols>
  <sheetData>
    <row r="1" spans="1:38" s="1" customFormat="1" ht="9.9" customHeight="1" x14ac:dyDescent="0.2"/>
    <row r="2" spans="1:38" s="1" customFormat="1" ht="24.9" customHeight="1" x14ac:dyDescent="0.2">
      <c r="A2" s="2"/>
      <c r="B2" s="108" t="s">
        <v>285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</row>
    <row r="3" spans="1:38" s="1" customFormat="1" ht="20.100000000000001" customHeight="1" x14ac:dyDescent="0.2">
      <c r="A3" s="2"/>
      <c r="B3" s="109" t="s">
        <v>281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</row>
    <row r="4" spans="1:38" s="1" customFormat="1" ht="24.9" customHeight="1" x14ac:dyDescent="0.2">
      <c r="A4" s="2"/>
      <c r="B4" s="108" t="s">
        <v>103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</row>
    <row r="5" spans="1:38" s="1" customFormat="1" ht="9.9" customHeight="1" thickBot="1" x14ac:dyDescent="0.25">
      <c r="B5" s="2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2"/>
      <c r="AE5" s="2"/>
      <c r="AF5" s="2"/>
      <c r="AG5" s="2"/>
      <c r="AH5" s="2"/>
    </row>
    <row r="6" spans="1:38" s="1" customFormat="1" ht="28.95" customHeight="1" x14ac:dyDescent="0.2">
      <c r="B6" s="82" t="s">
        <v>290</v>
      </c>
      <c r="C6" s="83"/>
      <c r="D6" s="83"/>
      <c r="E6" s="83"/>
      <c r="F6" s="83"/>
      <c r="G6" s="83"/>
      <c r="H6" s="83"/>
      <c r="I6" s="83"/>
      <c r="J6" s="122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4"/>
      <c r="AL6" s="1" t="s">
        <v>143</v>
      </c>
    </row>
    <row r="7" spans="1:38" s="1" customFormat="1" ht="30" customHeight="1" x14ac:dyDescent="0.2">
      <c r="B7" s="82" t="s">
        <v>78</v>
      </c>
      <c r="C7" s="83"/>
      <c r="D7" s="83"/>
      <c r="E7" s="83"/>
      <c r="F7" s="83"/>
      <c r="G7" s="83"/>
      <c r="H7" s="83"/>
      <c r="I7" s="83"/>
      <c r="J7" s="84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6"/>
    </row>
    <row r="8" spans="1:38" s="1" customFormat="1" ht="30" customHeight="1" x14ac:dyDescent="0.2">
      <c r="B8" s="82" t="s">
        <v>79</v>
      </c>
      <c r="C8" s="83"/>
      <c r="D8" s="83"/>
      <c r="E8" s="83"/>
      <c r="F8" s="83"/>
      <c r="G8" s="83"/>
      <c r="H8" s="83"/>
      <c r="I8" s="83"/>
      <c r="J8" s="84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6"/>
    </row>
    <row r="9" spans="1:38" s="1" customFormat="1" ht="30" customHeight="1" x14ac:dyDescent="0.2">
      <c r="B9" s="82" t="s">
        <v>80</v>
      </c>
      <c r="C9" s="83"/>
      <c r="D9" s="83"/>
      <c r="E9" s="83"/>
      <c r="F9" s="83"/>
      <c r="G9" s="83"/>
      <c r="H9" s="83"/>
      <c r="I9" s="83"/>
      <c r="J9" s="84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6"/>
    </row>
    <row r="10" spans="1:38" s="1" customFormat="1" ht="20.100000000000001" customHeight="1" x14ac:dyDescent="0.2">
      <c r="B10" s="110" t="s">
        <v>82</v>
      </c>
      <c r="C10" s="111"/>
      <c r="D10" s="111"/>
      <c r="E10" s="111"/>
      <c r="F10" s="111"/>
      <c r="G10" s="111"/>
      <c r="H10" s="111"/>
      <c r="I10" s="111"/>
      <c r="J10" s="114" t="s">
        <v>34</v>
      </c>
      <c r="K10" s="115"/>
      <c r="L10" s="116"/>
      <c r="M10" s="116"/>
      <c r="N10" s="116"/>
      <c r="O10" s="116"/>
      <c r="P10" s="116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8"/>
    </row>
    <row r="11" spans="1:38" s="1" customFormat="1" ht="39.9" customHeight="1" x14ac:dyDescent="0.2">
      <c r="B11" s="112"/>
      <c r="C11" s="113"/>
      <c r="D11" s="113"/>
      <c r="E11" s="113"/>
      <c r="F11" s="113"/>
      <c r="G11" s="113"/>
      <c r="H11" s="113"/>
      <c r="I11" s="113"/>
      <c r="J11" s="119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1"/>
    </row>
    <row r="12" spans="1:38" s="1" customFormat="1" ht="30" customHeight="1" x14ac:dyDescent="0.2">
      <c r="B12" s="97" t="s">
        <v>236</v>
      </c>
      <c r="C12" s="98"/>
      <c r="D12" s="98"/>
      <c r="E12" s="98"/>
      <c r="F12" s="98"/>
      <c r="G12" s="98"/>
      <c r="H12" s="98"/>
      <c r="I12" s="98"/>
      <c r="J12" s="84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6"/>
    </row>
    <row r="13" spans="1:38" s="1" customFormat="1" ht="30" customHeight="1" thickBot="1" x14ac:dyDescent="0.25">
      <c r="B13" s="82" t="s">
        <v>139</v>
      </c>
      <c r="C13" s="83"/>
      <c r="D13" s="83"/>
      <c r="E13" s="83"/>
      <c r="F13" s="83"/>
      <c r="G13" s="83"/>
      <c r="H13" s="83"/>
      <c r="I13" s="83"/>
      <c r="J13" s="99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1"/>
    </row>
    <row r="14" spans="1:38" s="1" customFormat="1" ht="20.100000000000001" customHeight="1" x14ac:dyDescent="0.2">
      <c r="A14" s="2"/>
      <c r="B14" s="102"/>
      <c r="C14" s="102"/>
      <c r="D14" s="102"/>
      <c r="E14" s="102"/>
      <c r="F14" s="102"/>
      <c r="G14" s="102"/>
      <c r="H14" s="102"/>
      <c r="I14" s="102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</row>
    <row r="15" spans="1:38" s="1" customFormat="1" ht="30" customHeight="1" x14ac:dyDescent="0.2">
      <c r="A15" s="2"/>
      <c r="B15" s="94" t="s">
        <v>92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6"/>
      <c r="AB15" s="4"/>
      <c r="AC15" s="4"/>
      <c r="AD15" s="4"/>
      <c r="AE15" s="4"/>
      <c r="AF15" s="4"/>
      <c r="AG15" s="4"/>
      <c r="AH15" s="4"/>
    </row>
    <row r="16" spans="1:38" ht="30" customHeight="1" x14ac:dyDescent="0.2">
      <c r="B16" s="87" t="s">
        <v>203</v>
      </c>
      <c r="C16" s="87"/>
      <c r="D16" s="87"/>
      <c r="E16" s="87"/>
      <c r="F16" s="87"/>
      <c r="G16" s="87"/>
      <c r="H16" s="87"/>
      <c r="I16" s="87"/>
      <c r="J16" s="46" t="s">
        <v>289</v>
      </c>
      <c r="K16" s="47"/>
      <c r="L16" s="47"/>
      <c r="M16" s="47"/>
      <c r="N16" s="48"/>
      <c r="O16" s="47"/>
      <c r="P16" s="95"/>
      <c r="Q16" s="95"/>
      <c r="R16" s="95"/>
      <c r="S16" s="47"/>
      <c r="T16" s="47"/>
      <c r="U16" s="48"/>
      <c r="V16" s="47"/>
      <c r="W16" s="47"/>
      <c r="X16" s="47"/>
      <c r="Y16" s="48"/>
      <c r="Z16" s="48"/>
      <c r="AA16" s="49"/>
      <c r="AB16" s="9"/>
      <c r="AC16" s="9"/>
      <c r="AD16" s="9"/>
      <c r="AE16" s="9"/>
      <c r="AF16" s="9"/>
      <c r="AG16" s="9"/>
      <c r="AH16" s="9"/>
      <c r="AI16" s="9"/>
      <c r="AJ16" s="9"/>
    </row>
    <row r="17" spans="2:36" ht="30" customHeight="1" x14ac:dyDescent="0.2">
      <c r="B17" s="87" t="s">
        <v>231</v>
      </c>
      <c r="C17" s="87"/>
      <c r="D17" s="87"/>
      <c r="E17" s="87"/>
      <c r="F17" s="87"/>
      <c r="G17" s="87"/>
      <c r="H17" s="87"/>
      <c r="I17" s="87"/>
      <c r="J17" s="88">
        <v>500</v>
      </c>
      <c r="K17" s="89"/>
      <c r="L17" s="89"/>
      <c r="M17" s="90" t="s">
        <v>96</v>
      </c>
      <c r="N17" s="90"/>
      <c r="O17" s="91">
        <f>①コンテスト男子!AE5+①コンテスト男子!BQ5</f>
        <v>0</v>
      </c>
      <c r="P17" s="91"/>
      <c r="Q17" s="90" t="s">
        <v>97</v>
      </c>
      <c r="R17" s="90"/>
      <c r="S17" s="90"/>
      <c r="T17" s="90" t="s">
        <v>98</v>
      </c>
      <c r="U17" s="90"/>
      <c r="V17" s="89">
        <f>J17*O17</f>
        <v>0</v>
      </c>
      <c r="W17" s="89"/>
      <c r="X17" s="89"/>
      <c r="Y17" s="89"/>
      <c r="Z17" s="90" t="s">
        <v>99</v>
      </c>
      <c r="AA17" s="92"/>
      <c r="AB17" s="9"/>
      <c r="AC17" s="9"/>
      <c r="AD17" s="9"/>
      <c r="AE17" s="9"/>
      <c r="AF17" s="9"/>
      <c r="AG17" s="9"/>
      <c r="AH17" s="9"/>
      <c r="AI17" s="9"/>
      <c r="AJ17" s="9"/>
    </row>
    <row r="18" spans="2:36" ht="30" customHeight="1" x14ac:dyDescent="0.2">
      <c r="B18" s="93" t="s">
        <v>232</v>
      </c>
      <c r="C18" s="93"/>
      <c r="D18" s="93"/>
      <c r="E18" s="93"/>
      <c r="F18" s="93"/>
      <c r="G18" s="93"/>
      <c r="H18" s="93"/>
      <c r="I18" s="93"/>
      <c r="J18" s="88">
        <v>500</v>
      </c>
      <c r="K18" s="89"/>
      <c r="L18" s="89"/>
      <c r="M18" s="90" t="s">
        <v>96</v>
      </c>
      <c r="N18" s="90"/>
      <c r="O18" s="91">
        <f>②コンテスト女子!AE5+②コンテスト女子!BO5</f>
        <v>0</v>
      </c>
      <c r="P18" s="91"/>
      <c r="Q18" s="90" t="s">
        <v>97</v>
      </c>
      <c r="R18" s="90"/>
      <c r="S18" s="90"/>
      <c r="T18" s="90" t="s">
        <v>98</v>
      </c>
      <c r="U18" s="90"/>
      <c r="V18" s="89">
        <f t="shared" ref="V18:V22" si="0">J18*O18</f>
        <v>0</v>
      </c>
      <c r="W18" s="89"/>
      <c r="X18" s="89"/>
      <c r="Y18" s="89"/>
      <c r="Z18" s="90" t="s">
        <v>99</v>
      </c>
      <c r="AA18" s="92"/>
      <c r="AB18" s="9"/>
      <c r="AC18" s="52"/>
      <c r="AD18" s="52"/>
      <c r="AE18" s="52"/>
      <c r="AF18" s="52"/>
      <c r="AG18" s="42"/>
      <c r="AH18" s="52"/>
      <c r="AI18" s="52"/>
      <c r="AJ18" s="9"/>
    </row>
    <row r="19" spans="2:36" ht="30" customHeight="1" x14ac:dyDescent="0.2">
      <c r="B19" s="87" t="s">
        <v>297</v>
      </c>
      <c r="C19" s="87"/>
      <c r="D19" s="87"/>
      <c r="E19" s="87"/>
      <c r="F19" s="87"/>
      <c r="G19" s="87"/>
      <c r="H19" s="87"/>
      <c r="I19" s="87"/>
      <c r="J19" s="88">
        <v>500</v>
      </c>
      <c r="K19" s="89"/>
      <c r="L19" s="89"/>
      <c r="M19" s="90" t="s">
        <v>96</v>
      </c>
      <c r="N19" s="90"/>
      <c r="O19" s="91">
        <f>'➂中学生種目別'!AE5</f>
        <v>0</v>
      </c>
      <c r="P19" s="91"/>
      <c r="Q19" s="90" t="s">
        <v>15</v>
      </c>
      <c r="R19" s="90"/>
      <c r="S19" s="90"/>
      <c r="T19" s="90" t="s">
        <v>98</v>
      </c>
      <c r="U19" s="90"/>
      <c r="V19" s="89">
        <f>J19*O19</f>
        <v>0</v>
      </c>
      <c r="W19" s="89"/>
      <c r="X19" s="89"/>
      <c r="Y19" s="89"/>
      <c r="Z19" s="90" t="s">
        <v>99</v>
      </c>
      <c r="AA19" s="92"/>
      <c r="AB19" s="9"/>
      <c r="AC19" s="104" t="s">
        <v>235</v>
      </c>
      <c r="AD19" s="105"/>
      <c r="AE19" s="105"/>
      <c r="AF19" s="105"/>
      <c r="AG19" s="105"/>
      <c r="AH19" s="105"/>
      <c r="AI19" s="106"/>
      <c r="AJ19" s="9"/>
    </row>
    <row r="20" spans="2:36" ht="30" customHeight="1" x14ac:dyDescent="0.2">
      <c r="B20" s="87" t="s">
        <v>298</v>
      </c>
      <c r="C20" s="87"/>
      <c r="D20" s="87"/>
      <c r="E20" s="87"/>
      <c r="F20" s="87"/>
      <c r="G20" s="87"/>
      <c r="H20" s="87"/>
      <c r="I20" s="87"/>
      <c r="J20" s="88">
        <v>500</v>
      </c>
      <c r="K20" s="89"/>
      <c r="L20" s="89"/>
      <c r="M20" s="90" t="s">
        <v>96</v>
      </c>
      <c r="N20" s="90"/>
      <c r="O20" s="91">
        <f>'➃ユース種目別'!AE5</f>
        <v>0</v>
      </c>
      <c r="P20" s="91"/>
      <c r="Q20" s="90" t="s">
        <v>15</v>
      </c>
      <c r="R20" s="90"/>
      <c r="S20" s="90"/>
      <c r="T20" s="90" t="s">
        <v>98</v>
      </c>
      <c r="U20" s="90"/>
      <c r="V20" s="89">
        <f t="shared" ref="V20" si="1">J20*O20</f>
        <v>0</v>
      </c>
      <c r="W20" s="89"/>
      <c r="X20" s="89"/>
      <c r="Y20" s="89"/>
      <c r="Z20" s="90" t="s">
        <v>99</v>
      </c>
      <c r="AA20" s="92"/>
      <c r="AB20" s="9"/>
      <c r="AC20" s="137"/>
      <c r="AD20" s="138"/>
      <c r="AE20" s="138"/>
      <c r="AF20" s="138"/>
      <c r="AG20" s="138"/>
      <c r="AH20" s="105" t="s">
        <v>15</v>
      </c>
      <c r="AI20" s="106"/>
      <c r="AJ20" s="9"/>
    </row>
    <row r="21" spans="2:36" ht="30" customHeight="1" thickBot="1" x14ac:dyDescent="0.25">
      <c r="B21" s="87" t="s">
        <v>233</v>
      </c>
      <c r="C21" s="87"/>
      <c r="D21" s="87"/>
      <c r="E21" s="87"/>
      <c r="F21" s="87"/>
      <c r="G21" s="87"/>
      <c r="H21" s="87"/>
      <c r="I21" s="87"/>
      <c r="J21" s="88">
        <v>500</v>
      </c>
      <c r="K21" s="89"/>
      <c r="L21" s="89"/>
      <c r="M21" s="90" t="s">
        <v>96</v>
      </c>
      <c r="N21" s="90"/>
      <c r="O21" s="91">
        <f>⑤ジュニア個人総合!AE5</f>
        <v>0</v>
      </c>
      <c r="P21" s="91"/>
      <c r="Q21" s="90" t="s">
        <v>97</v>
      </c>
      <c r="R21" s="90"/>
      <c r="S21" s="90"/>
      <c r="T21" s="90" t="s">
        <v>98</v>
      </c>
      <c r="U21" s="90"/>
      <c r="V21" s="89">
        <f t="shared" si="0"/>
        <v>0</v>
      </c>
      <c r="W21" s="89"/>
      <c r="X21" s="89"/>
      <c r="Y21" s="89"/>
      <c r="Z21" s="90" t="s">
        <v>99</v>
      </c>
      <c r="AA21" s="92"/>
      <c r="AB21" s="9"/>
      <c r="AJ21" s="9"/>
    </row>
    <row r="22" spans="2:36" ht="30" customHeight="1" thickTop="1" thickBot="1" x14ac:dyDescent="0.25">
      <c r="B22" s="87" t="s">
        <v>234</v>
      </c>
      <c r="C22" s="87"/>
      <c r="D22" s="87"/>
      <c r="E22" s="87"/>
      <c r="F22" s="87"/>
      <c r="G22" s="87"/>
      <c r="H22" s="87"/>
      <c r="I22" s="87"/>
      <c r="J22" s="88">
        <v>500</v>
      </c>
      <c r="K22" s="89"/>
      <c r="L22" s="89"/>
      <c r="M22" s="90" t="s">
        <v>96</v>
      </c>
      <c r="N22" s="90"/>
      <c r="O22" s="91">
        <f>⑥ユース個人総合!AE5</f>
        <v>0</v>
      </c>
      <c r="P22" s="91"/>
      <c r="Q22" s="90" t="s">
        <v>15</v>
      </c>
      <c r="R22" s="90"/>
      <c r="S22" s="90"/>
      <c r="T22" s="90" t="s">
        <v>98</v>
      </c>
      <c r="U22" s="90"/>
      <c r="V22" s="89">
        <f t="shared" si="0"/>
        <v>0</v>
      </c>
      <c r="W22" s="89"/>
      <c r="X22" s="89"/>
      <c r="Y22" s="89"/>
      <c r="Z22" s="90" t="s">
        <v>99</v>
      </c>
      <c r="AA22" s="92"/>
      <c r="AB22" s="9"/>
      <c r="AC22" s="135" t="s">
        <v>142</v>
      </c>
      <c r="AD22" s="131"/>
      <c r="AE22" s="131"/>
      <c r="AF22" s="131"/>
      <c r="AG22" s="131"/>
      <c r="AH22" s="131"/>
      <c r="AI22" s="132"/>
      <c r="AJ22" s="9"/>
    </row>
    <row r="23" spans="2:36" ht="30" customHeight="1" thickTop="1" thickBot="1" x14ac:dyDescent="0.25">
      <c r="B23" s="87" t="s">
        <v>204</v>
      </c>
      <c r="C23" s="87"/>
      <c r="D23" s="87"/>
      <c r="E23" s="87"/>
      <c r="F23" s="87"/>
      <c r="G23" s="87"/>
      <c r="H23" s="87"/>
      <c r="I23" s="87"/>
      <c r="J23" s="46" t="s">
        <v>289</v>
      </c>
      <c r="K23" s="47"/>
      <c r="L23" s="47"/>
      <c r="M23" s="6"/>
      <c r="N23" s="7"/>
      <c r="O23" s="6"/>
      <c r="P23" s="6"/>
      <c r="Q23" s="129"/>
      <c r="R23" s="129"/>
      <c r="S23" s="129"/>
      <c r="T23" s="6"/>
      <c r="U23" s="7"/>
      <c r="V23" s="6"/>
      <c r="W23" s="6"/>
      <c r="X23" s="6"/>
      <c r="Y23" s="6"/>
      <c r="Z23" s="7"/>
      <c r="AA23" s="8"/>
      <c r="AB23" s="9"/>
      <c r="AC23" s="133">
        <f>SUM(O17:P27)-AC20</f>
        <v>0</v>
      </c>
      <c r="AD23" s="134"/>
      <c r="AE23" s="134"/>
      <c r="AF23" s="134"/>
      <c r="AG23" s="134"/>
      <c r="AH23" s="131" t="s">
        <v>140</v>
      </c>
      <c r="AI23" s="132"/>
      <c r="AJ23" s="9"/>
    </row>
    <row r="24" spans="2:36" ht="30" customHeight="1" thickTop="1" x14ac:dyDescent="0.2">
      <c r="B24" s="87" t="s">
        <v>223</v>
      </c>
      <c r="C24" s="87"/>
      <c r="D24" s="87"/>
      <c r="E24" s="87"/>
      <c r="F24" s="87"/>
      <c r="G24" s="87"/>
      <c r="H24" s="87"/>
      <c r="I24" s="94"/>
      <c r="J24" s="88">
        <v>500</v>
      </c>
      <c r="K24" s="89"/>
      <c r="L24" s="89"/>
      <c r="M24" s="129" t="s">
        <v>96</v>
      </c>
      <c r="N24" s="129"/>
      <c r="O24" s="145">
        <f>⑦コンテストチーム!AE5</f>
        <v>0</v>
      </c>
      <c r="P24" s="145"/>
      <c r="Q24" s="129" t="s">
        <v>15</v>
      </c>
      <c r="R24" s="129"/>
      <c r="S24" s="129"/>
      <c r="T24" s="129" t="s">
        <v>98</v>
      </c>
      <c r="U24" s="129"/>
      <c r="V24" s="136">
        <f>J24*O24</f>
        <v>0</v>
      </c>
      <c r="W24" s="136"/>
      <c r="X24" s="136"/>
      <c r="Y24" s="136"/>
      <c r="Z24" s="129" t="s">
        <v>99</v>
      </c>
      <c r="AA24" s="130"/>
      <c r="AB24" s="9"/>
      <c r="AC24" s="127"/>
      <c r="AD24" s="128"/>
      <c r="AE24" s="128"/>
      <c r="AF24" s="128"/>
      <c r="AG24" s="128"/>
      <c r="AH24" s="128"/>
      <c r="AI24" s="128"/>
      <c r="AJ24" s="9"/>
    </row>
    <row r="25" spans="2:36" ht="30" customHeight="1" x14ac:dyDescent="0.2">
      <c r="B25" s="87" t="s">
        <v>224</v>
      </c>
      <c r="C25" s="87"/>
      <c r="D25" s="87"/>
      <c r="E25" s="87"/>
      <c r="F25" s="87"/>
      <c r="G25" s="87"/>
      <c r="H25" s="87"/>
      <c r="I25" s="94"/>
      <c r="J25" s="88">
        <v>500</v>
      </c>
      <c r="K25" s="89"/>
      <c r="L25" s="89"/>
      <c r="M25" s="90" t="s">
        <v>96</v>
      </c>
      <c r="N25" s="90"/>
      <c r="O25" s="91">
        <f>⑧チャイルド団体!AE5</f>
        <v>0</v>
      </c>
      <c r="P25" s="91"/>
      <c r="Q25" s="90" t="s">
        <v>15</v>
      </c>
      <c r="R25" s="90"/>
      <c r="S25" s="90"/>
      <c r="T25" s="90" t="s">
        <v>98</v>
      </c>
      <c r="U25" s="90"/>
      <c r="V25" s="89">
        <f t="shared" ref="V25" si="2">J25*O25</f>
        <v>0</v>
      </c>
      <c r="W25" s="89"/>
      <c r="X25" s="89"/>
      <c r="Y25" s="89"/>
      <c r="Z25" s="90" t="s">
        <v>99</v>
      </c>
      <c r="AA25" s="92"/>
      <c r="AB25" s="9"/>
      <c r="AC25" s="50"/>
      <c r="AD25" s="51"/>
      <c r="AE25" s="51"/>
      <c r="AF25" s="51"/>
      <c r="AG25" s="51"/>
      <c r="AH25" s="51"/>
      <c r="AI25" s="51"/>
      <c r="AJ25" s="9"/>
    </row>
    <row r="26" spans="2:36" ht="30" customHeight="1" x14ac:dyDescent="0.2">
      <c r="B26" s="87" t="s">
        <v>225</v>
      </c>
      <c r="C26" s="87"/>
      <c r="D26" s="87"/>
      <c r="E26" s="87"/>
      <c r="F26" s="87"/>
      <c r="G26" s="87"/>
      <c r="H26" s="87"/>
      <c r="I26" s="94"/>
      <c r="J26" s="88">
        <v>500</v>
      </c>
      <c r="K26" s="89"/>
      <c r="L26" s="89"/>
      <c r="M26" s="90" t="s">
        <v>96</v>
      </c>
      <c r="N26" s="90"/>
      <c r="O26" s="91">
        <f>⑨ジュニア団体!AE5</f>
        <v>0</v>
      </c>
      <c r="P26" s="91"/>
      <c r="Q26" s="90" t="s">
        <v>15</v>
      </c>
      <c r="R26" s="90"/>
      <c r="S26" s="90"/>
      <c r="T26" s="90" t="s">
        <v>98</v>
      </c>
      <c r="U26" s="90"/>
      <c r="V26" s="89">
        <f>J26*O26</f>
        <v>0</v>
      </c>
      <c r="W26" s="89"/>
      <c r="X26" s="89"/>
      <c r="Y26" s="89"/>
      <c r="Z26" s="90" t="s">
        <v>99</v>
      </c>
      <c r="AA26" s="92"/>
      <c r="AB26" s="9"/>
      <c r="AC26" s="9"/>
      <c r="AD26" s="9"/>
      <c r="AE26" s="9"/>
      <c r="AF26" s="9"/>
      <c r="AG26" s="9"/>
      <c r="AH26" s="9"/>
      <c r="AI26" s="9"/>
      <c r="AJ26" s="9"/>
    </row>
    <row r="27" spans="2:36" ht="30" customHeight="1" x14ac:dyDescent="0.2">
      <c r="B27" s="87" t="s">
        <v>226</v>
      </c>
      <c r="C27" s="87"/>
      <c r="D27" s="87"/>
      <c r="E27" s="87"/>
      <c r="F27" s="87"/>
      <c r="G27" s="87"/>
      <c r="H27" s="87"/>
      <c r="I27" s="94"/>
      <c r="J27" s="140">
        <v>500</v>
      </c>
      <c r="K27" s="141"/>
      <c r="L27" s="141"/>
      <c r="M27" s="125" t="s">
        <v>96</v>
      </c>
      <c r="N27" s="125"/>
      <c r="O27" s="144">
        <f>⑩ユース団体!AE5</f>
        <v>0</v>
      </c>
      <c r="P27" s="144"/>
      <c r="Q27" s="125" t="s">
        <v>15</v>
      </c>
      <c r="R27" s="125"/>
      <c r="S27" s="125"/>
      <c r="T27" s="125" t="s">
        <v>98</v>
      </c>
      <c r="U27" s="125"/>
      <c r="V27" s="141">
        <f t="shared" ref="V27" si="3">J27*O27</f>
        <v>0</v>
      </c>
      <c r="W27" s="141"/>
      <c r="X27" s="141"/>
      <c r="Y27" s="141"/>
      <c r="Z27" s="125" t="s">
        <v>99</v>
      </c>
      <c r="AA27" s="126"/>
      <c r="AB27" s="9"/>
      <c r="AC27" s="9"/>
      <c r="AD27" s="9"/>
      <c r="AE27" s="9"/>
      <c r="AF27" s="9"/>
      <c r="AG27" s="9"/>
      <c r="AH27" s="9"/>
      <c r="AI27" s="9"/>
      <c r="AJ27" s="9"/>
    </row>
    <row r="28" spans="2:36" ht="26.55" customHeight="1" x14ac:dyDescent="0.2">
      <c r="B28" s="139" t="s">
        <v>11</v>
      </c>
      <c r="C28" s="139"/>
      <c r="D28" s="139"/>
      <c r="E28" s="139"/>
      <c r="F28" s="139"/>
      <c r="G28" s="139"/>
      <c r="H28" s="139"/>
      <c r="I28" s="139"/>
      <c r="J28" s="142">
        <f>SUM(V17:Y27)</f>
        <v>0</v>
      </c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25" t="s">
        <v>99</v>
      </c>
      <c r="AA28" s="126"/>
      <c r="AB28" s="9"/>
      <c r="AC28" s="9"/>
      <c r="AD28" s="9"/>
      <c r="AE28" s="9"/>
      <c r="AF28" s="9"/>
      <c r="AG28" s="9"/>
      <c r="AH28" s="9"/>
      <c r="AI28" s="9"/>
      <c r="AJ28" s="9"/>
    </row>
    <row r="29" spans="2:36" ht="17.55" customHeight="1" thickBot="1" x14ac:dyDescent="0.25">
      <c r="B29" s="55"/>
      <c r="C29" s="55"/>
      <c r="D29" s="55"/>
      <c r="E29" s="55"/>
      <c r="F29" s="55"/>
      <c r="G29" s="55"/>
      <c r="H29" s="55"/>
      <c r="I29" s="55"/>
      <c r="J29" s="61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55"/>
      <c r="AA29" s="55"/>
      <c r="AB29" s="9"/>
      <c r="AC29" s="9"/>
      <c r="AD29" s="9"/>
      <c r="AE29" s="9"/>
      <c r="AF29" s="9"/>
      <c r="AH29" s="9"/>
      <c r="AI29" s="9"/>
      <c r="AJ29" s="9"/>
    </row>
    <row r="30" spans="2:36" ht="30" customHeight="1" thickTop="1" thickBot="1" x14ac:dyDescent="0.25">
      <c r="B30" s="11"/>
      <c r="C30" s="10"/>
      <c r="D30" s="11"/>
      <c r="E30" s="10"/>
      <c r="F30" s="11"/>
      <c r="G30" s="10"/>
      <c r="H30" s="10"/>
      <c r="I30" s="10"/>
      <c r="J30" s="87" t="s">
        <v>243</v>
      </c>
      <c r="K30" s="87"/>
      <c r="L30" s="87"/>
      <c r="M30" s="87"/>
      <c r="N30" s="87"/>
      <c r="O30" s="87"/>
      <c r="P30" s="87"/>
      <c r="Q30" s="87"/>
      <c r="R30" s="87"/>
      <c r="S30" s="87" t="s">
        <v>244</v>
      </c>
      <c r="T30" s="87"/>
      <c r="U30" s="87"/>
      <c r="V30" s="87"/>
      <c r="W30" s="87"/>
      <c r="X30" s="87"/>
      <c r="Y30" s="87"/>
      <c r="Z30" s="87"/>
      <c r="AA30" s="87"/>
      <c r="AC30" s="149" t="s">
        <v>105</v>
      </c>
      <c r="AD30" s="150"/>
      <c r="AE30" s="150"/>
      <c r="AF30" s="150"/>
      <c r="AG30" s="150"/>
      <c r="AH30" s="150"/>
      <c r="AI30" s="151"/>
    </row>
    <row r="31" spans="2:36" ht="31.05" customHeight="1" thickTop="1" thickBot="1" x14ac:dyDescent="0.25">
      <c r="B31" s="146" t="s">
        <v>33</v>
      </c>
      <c r="C31" s="146"/>
      <c r="D31" s="146"/>
      <c r="E31" s="146"/>
      <c r="F31" s="146"/>
      <c r="G31" s="146"/>
      <c r="H31" s="146"/>
      <c r="I31" s="146"/>
      <c r="J31" s="82" t="str">
        <f>IF(審判!H21="","",審判!H21)</f>
        <v/>
      </c>
      <c r="K31" s="83"/>
      <c r="L31" s="83"/>
      <c r="M31" s="83"/>
      <c r="N31" s="83"/>
      <c r="O31" s="83"/>
      <c r="P31" s="83"/>
      <c r="Q31" s="83"/>
      <c r="R31" s="107"/>
      <c r="S31" s="82" t="str">
        <f>IF(審判!V21="","",審判!V21)</f>
        <v/>
      </c>
      <c r="T31" s="83"/>
      <c r="U31" s="83"/>
      <c r="V31" s="83"/>
      <c r="W31" s="83"/>
      <c r="X31" s="83"/>
      <c r="Y31" s="83"/>
      <c r="Z31" s="83"/>
      <c r="AA31" s="107"/>
      <c r="AC31" s="147">
        <f>J28</f>
        <v>0</v>
      </c>
      <c r="AD31" s="148"/>
      <c r="AE31" s="148"/>
      <c r="AF31" s="148"/>
      <c r="AG31" s="148"/>
      <c r="AH31" s="152" t="s">
        <v>99</v>
      </c>
      <c r="AI31" s="153"/>
    </row>
    <row r="32" spans="2:36" ht="31.05" customHeight="1" thickTop="1" x14ac:dyDescent="0.2">
      <c r="B32" s="146" t="s">
        <v>240</v>
      </c>
      <c r="C32" s="146"/>
      <c r="D32" s="146"/>
      <c r="E32" s="146"/>
      <c r="F32" s="146"/>
      <c r="G32" s="146"/>
      <c r="H32" s="146"/>
      <c r="I32" s="146"/>
      <c r="J32" s="82">
        <f>IF(NOT(審判!N9=""),審判!N9,審判!N10)</f>
        <v>0</v>
      </c>
      <c r="K32" s="83"/>
      <c r="L32" s="83"/>
      <c r="M32" s="83"/>
      <c r="N32" s="83"/>
      <c r="O32" s="83"/>
      <c r="P32" s="83"/>
      <c r="Q32" s="83"/>
      <c r="R32" s="83"/>
      <c r="S32" s="146">
        <f>IF(NOT(審判!N13=""),審判!N13,審判!N14)</f>
        <v>0</v>
      </c>
      <c r="T32" s="146"/>
      <c r="U32" s="146"/>
      <c r="V32" s="146"/>
      <c r="W32" s="146"/>
      <c r="X32" s="146"/>
      <c r="Y32" s="146"/>
      <c r="Z32" s="146"/>
      <c r="AA32" s="146"/>
    </row>
  </sheetData>
  <mergeCells count="127">
    <mergeCell ref="B32:I32"/>
    <mergeCell ref="J32:R32"/>
    <mergeCell ref="S32:AA32"/>
    <mergeCell ref="AC31:AG31"/>
    <mergeCell ref="AC30:AI30"/>
    <mergeCell ref="AH31:AI31"/>
    <mergeCell ref="Q17:S17"/>
    <mergeCell ref="J20:L20"/>
    <mergeCell ref="M20:N20"/>
    <mergeCell ref="O20:P20"/>
    <mergeCell ref="Q20:S20"/>
    <mergeCell ref="T20:U20"/>
    <mergeCell ref="V20:Y20"/>
    <mergeCell ref="M18:N18"/>
    <mergeCell ref="M21:N21"/>
    <mergeCell ref="T18:U18"/>
    <mergeCell ref="T21:U21"/>
    <mergeCell ref="Z20:AA20"/>
    <mergeCell ref="J25:L25"/>
    <mergeCell ref="M25:N25"/>
    <mergeCell ref="O25:P25"/>
    <mergeCell ref="Z28:AA28"/>
    <mergeCell ref="Q24:S24"/>
    <mergeCell ref="B31:I31"/>
    <mergeCell ref="B28:I28"/>
    <mergeCell ref="Q23:S23"/>
    <mergeCell ref="J27:L27"/>
    <mergeCell ref="M24:N24"/>
    <mergeCell ref="J28:Y28"/>
    <mergeCell ref="B23:I23"/>
    <mergeCell ref="B27:I27"/>
    <mergeCell ref="V25:Y25"/>
    <mergeCell ref="B25:I25"/>
    <mergeCell ref="O27:P27"/>
    <mergeCell ref="O24:P24"/>
    <mergeCell ref="J24:L24"/>
    <mergeCell ref="Q27:S27"/>
    <mergeCell ref="V27:Y27"/>
    <mergeCell ref="T24:U24"/>
    <mergeCell ref="T27:U27"/>
    <mergeCell ref="AC20:AG20"/>
    <mergeCell ref="AH20:AI20"/>
    <mergeCell ref="O17:P17"/>
    <mergeCell ref="V18:Y18"/>
    <mergeCell ref="Q18:S18"/>
    <mergeCell ref="B16:I16"/>
    <mergeCell ref="P16:R16"/>
    <mergeCell ref="B21:I21"/>
    <mergeCell ref="J17:L17"/>
    <mergeCell ref="AC24:AI24"/>
    <mergeCell ref="Z24:AA24"/>
    <mergeCell ref="B24:I24"/>
    <mergeCell ref="Z25:AA25"/>
    <mergeCell ref="AH23:AI23"/>
    <mergeCell ref="AC23:AG23"/>
    <mergeCell ref="AC22:AI22"/>
    <mergeCell ref="M26:N26"/>
    <mergeCell ref="O26:P26"/>
    <mergeCell ref="Q26:S26"/>
    <mergeCell ref="T26:U26"/>
    <mergeCell ref="V26:Y26"/>
    <mergeCell ref="Z26:AA26"/>
    <mergeCell ref="V24:Y24"/>
    <mergeCell ref="M22:N22"/>
    <mergeCell ref="O22:P22"/>
    <mergeCell ref="Q22:S22"/>
    <mergeCell ref="T22:U22"/>
    <mergeCell ref="V22:Y22"/>
    <mergeCell ref="Z27:AA27"/>
    <mergeCell ref="M27:N27"/>
    <mergeCell ref="Q25:S25"/>
    <mergeCell ref="T25:U25"/>
    <mergeCell ref="B26:I26"/>
    <mergeCell ref="J26:L26"/>
    <mergeCell ref="O18:P18"/>
    <mergeCell ref="O21:P21"/>
    <mergeCell ref="Q21:S21"/>
    <mergeCell ref="V21:Y21"/>
    <mergeCell ref="J18:L18"/>
    <mergeCell ref="J21:L21"/>
    <mergeCell ref="Z18:AA18"/>
    <mergeCell ref="Z21:AA21"/>
    <mergeCell ref="B20:I20"/>
    <mergeCell ref="J31:R31"/>
    <mergeCell ref="S31:AA31"/>
    <mergeCell ref="J30:R30"/>
    <mergeCell ref="S30:AA30"/>
    <mergeCell ref="V17:Y17"/>
    <mergeCell ref="J22:L22"/>
    <mergeCell ref="Z22:AA22"/>
    <mergeCell ref="B2:AI2"/>
    <mergeCell ref="B4:AI4"/>
    <mergeCell ref="B3:AI3"/>
    <mergeCell ref="B9:I9"/>
    <mergeCell ref="J9:AI9"/>
    <mergeCell ref="B10:I11"/>
    <mergeCell ref="J10:K10"/>
    <mergeCell ref="L10:P10"/>
    <mergeCell ref="Q10:AI10"/>
    <mergeCell ref="J11:AI11"/>
    <mergeCell ref="B7:I7"/>
    <mergeCell ref="J6:AI6"/>
    <mergeCell ref="B8:I8"/>
    <mergeCell ref="J8:AI8"/>
    <mergeCell ref="Z17:AA17"/>
    <mergeCell ref="B22:I22"/>
    <mergeCell ref="B17:I17"/>
    <mergeCell ref="B6:I6"/>
    <mergeCell ref="J7:AI7"/>
    <mergeCell ref="B19:I19"/>
    <mergeCell ref="J19:L19"/>
    <mergeCell ref="M19:N19"/>
    <mergeCell ref="O19:P19"/>
    <mergeCell ref="Q19:S19"/>
    <mergeCell ref="T19:U19"/>
    <mergeCell ref="V19:Y19"/>
    <mergeCell ref="Z19:AA19"/>
    <mergeCell ref="B18:I18"/>
    <mergeCell ref="M17:N17"/>
    <mergeCell ref="T17:U17"/>
    <mergeCell ref="B15:AA15"/>
    <mergeCell ref="B12:I12"/>
    <mergeCell ref="J12:AI12"/>
    <mergeCell ref="B13:I13"/>
    <mergeCell ref="J13:AI13"/>
    <mergeCell ref="B14:AI14"/>
    <mergeCell ref="AC19:AI19"/>
  </mergeCells>
  <phoneticPr fontId="3"/>
  <dataValidations count="3">
    <dataValidation imeMode="on" allowBlank="1" showInputMessage="1" showErrorMessage="1" sqref="J11:AI11 J6:AI9" xr:uid="{90CDC9DD-9E10-4771-A1DF-3EAB92DC20C8}"/>
    <dataValidation imeMode="off" allowBlank="1" showInputMessage="1" showErrorMessage="1" sqref="L10:P10 J12:AI13" xr:uid="{3474549A-671F-4F69-9183-E211FECC91F9}"/>
    <dataValidation allowBlank="1" showInputMessage="1" showErrorMessage="1" prompt="審判・お弁当_x000a_シートで入力" sqref="J31:J32 S31:S32" xr:uid="{7F77F492-D2D2-4E02-9FE5-E2390A10918B}"/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93" orientation="portrait" horizontalDpi="4294967293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5CCCB-FE2E-4273-B7F0-CCB281D2B9AD}">
  <sheetPr>
    <tabColor rgb="FFFFFFCC"/>
  </sheetPr>
  <dimension ref="A1:AL33"/>
  <sheetViews>
    <sheetView showGridLines="0" view="pageBreakPreview" zoomScale="70" zoomScaleNormal="100" zoomScaleSheetLayoutView="70" workbookViewId="0">
      <pane ySplit="12" topLeftCell="A13" activePane="bottomLeft" state="frozen"/>
      <selection activeCell="A16" sqref="A16:AI21"/>
      <selection pane="bottomLeft" activeCell="Z13" sqref="Z13:AD13"/>
    </sheetView>
  </sheetViews>
  <sheetFormatPr defaultColWidth="9" defaultRowHeight="21.6" customHeight="1" x14ac:dyDescent="0.2"/>
  <cols>
    <col min="1" max="256" width="2.6640625" style="1" customWidth="1"/>
    <col min="257" max="16384" width="9" style="1"/>
  </cols>
  <sheetData>
    <row r="1" spans="1:38" ht="9.9" customHeight="1" x14ac:dyDescent="0.2"/>
    <row r="2" spans="1:38" ht="21.6" customHeight="1" thickBot="1" x14ac:dyDescent="0.25">
      <c r="A2" s="2"/>
      <c r="B2" s="2"/>
      <c r="C2" s="220" t="s">
        <v>193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E2" s="221" t="s">
        <v>43</v>
      </c>
      <c r="AF2" s="221"/>
      <c r="AG2" s="33"/>
      <c r="AH2" s="35" t="s">
        <v>39</v>
      </c>
      <c r="AI2" s="33"/>
    </row>
    <row r="3" spans="1:38" ht="21.6" customHeight="1" x14ac:dyDescent="0.2">
      <c r="A3" s="2"/>
      <c r="B3" s="2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"/>
      <c r="AD3" s="2"/>
      <c r="AE3" s="2"/>
      <c r="AF3" s="2"/>
      <c r="AG3" s="2"/>
    </row>
    <row r="4" spans="1:38" ht="9.9" customHeight="1" x14ac:dyDescent="0.2"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427" t="s">
        <v>123</v>
      </c>
      <c r="AF4" s="425"/>
      <c r="AG4" s="425"/>
      <c r="AH4" s="425"/>
      <c r="AI4" s="428"/>
    </row>
    <row r="5" spans="1:38" s="14" customFormat="1" ht="30" customHeight="1" x14ac:dyDescent="0.2">
      <c r="B5" s="222" t="s">
        <v>67</v>
      </c>
      <c r="C5" s="222"/>
      <c r="D5" s="222"/>
      <c r="E5" s="222"/>
      <c r="F5" s="223"/>
      <c r="G5" s="223"/>
      <c r="H5" s="223"/>
      <c r="I5" s="223"/>
      <c r="J5" s="223"/>
      <c r="K5" s="223"/>
      <c r="Y5" s="224">
        <f>COUNTA(F11)</f>
        <v>0</v>
      </c>
      <c r="Z5" s="225"/>
      <c r="AA5" s="225"/>
      <c r="AB5" s="165" t="s">
        <v>74</v>
      </c>
      <c r="AC5" s="165"/>
      <c r="AD5" s="426"/>
      <c r="AE5" s="394">
        <f>COUNTA(F13:O18)+COUNTA(F24:O29)</f>
        <v>0</v>
      </c>
      <c r="AF5" s="394"/>
      <c r="AG5" s="394"/>
      <c r="AH5" s="224"/>
      <c r="AI5" s="15" t="s">
        <v>15</v>
      </c>
    </row>
    <row r="6" spans="1:38" s="14" customFormat="1" ht="30" customHeight="1" x14ac:dyDescent="0.2">
      <c r="B6" s="226" t="s">
        <v>275</v>
      </c>
      <c r="C6" s="226"/>
      <c r="D6" s="226"/>
      <c r="E6" s="226"/>
      <c r="F6" s="226"/>
      <c r="G6" s="226"/>
      <c r="H6" s="226"/>
      <c r="I6" s="16"/>
      <c r="J6" s="80" t="s">
        <v>276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7"/>
    </row>
    <row r="7" spans="1:38" ht="9.9" customHeight="1" x14ac:dyDescent="0.2">
      <c r="B7" s="18"/>
      <c r="C7" s="18"/>
      <c r="D7" s="18"/>
      <c r="E7" s="18"/>
      <c r="F7" s="18"/>
      <c r="G7" s="18"/>
      <c r="H7" s="19"/>
      <c r="I7" s="19"/>
      <c r="J7" s="19"/>
      <c r="K7" s="19"/>
      <c r="L7" s="19"/>
      <c r="M7" s="19"/>
      <c r="N7" s="20"/>
      <c r="O7" s="20"/>
      <c r="P7" s="20"/>
      <c r="Q7" s="20"/>
      <c r="R7" s="20"/>
      <c r="S7" s="20"/>
      <c r="X7" s="21"/>
    </row>
    <row r="8" spans="1:38" ht="21.6" customHeight="1" x14ac:dyDescent="0.2">
      <c r="A8" s="2"/>
      <c r="B8" s="227" t="s">
        <v>0</v>
      </c>
      <c r="C8" s="227"/>
      <c r="D8" s="227"/>
      <c r="E8" s="227"/>
      <c r="F8" s="110" t="str">
        <f>IF(クラブ情報!$J$6="","",クラブ情報!$J$6)</f>
        <v/>
      </c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228"/>
      <c r="U8" s="230" t="s">
        <v>4</v>
      </c>
      <c r="V8" s="231"/>
      <c r="W8" s="231"/>
      <c r="X8" s="232"/>
      <c r="Y8" s="110" t="str">
        <f>IF(クラブ情報!$J$8="","",クラブ情報!$J$8)</f>
        <v/>
      </c>
      <c r="Z8" s="111"/>
      <c r="AA8" s="111"/>
      <c r="AB8" s="111"/>
      <c r="AC8" s="111"/>
      <c r="AD8" s="111"/>
      <c r="AE8" s="111"/>
      <c r="AF8" s="111"/>
      <c r="AG8" s="111"/>
      <c r="AH8" s="111"/>
      <c r="AI8" s="228"/>
    </row>
    <row r="9" spans="1:38" ht="21.6" customHeight="1" x14ac:dyDescent="0.2">
      <c r="A9" s="2"/>
      <c r="B9" s="233" t="s">
        <v>1</v>
      </c>
      <c r="C9" s="233"/>
      <c r="D9" s="233"/>
      <c r="E9" s="233"/>
      <c r="F9" s="112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229"/>
      <c r="U9" s="234" t="s">
        <v>5</v>
      </c>
      <c r="V9" s="235"/>
      <c r="W9" s="235"/>
      <c r="X9" s="236"/>
      <c r="Y9" s="112"/>
      <c r="Z9" s="113"/>
      <c r="AA9" s="113"/>
      <c r="AB9" s="113"/>
      <c r="AC9" s="113"/>
      <c r="AD9" s="113"/>
      <c r="AE9" s="113"/>
      <c r="AF9" s="113"/>
      <c r="AG9" s="113"/>
      <c r="AH9" s="113"/>
      <c r="AI9" s="229"/>
    </row>
    <row r="10" spans="1:38" ht="21.6" customHeight="1" thickBot="1" x14ac:dyDescent="0.25">
      <c r="B10" s="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8" ht="30" customHeight="1" thickBot="1" x14ac:dyDescent="0.25">
      <c r="B11" s="440" t="s">
        <v>76</v>
      </c>
      <c r="C11" s="440"/>
      <c r="D11" s="440"/>
      <c r="E11" s="441"/>
      <c r="F11" s="442"/>
      <c r="G11" s="443"/>
      <c r="H11" s="443"/>
      <c r="I11" s="443"/>
      <c r="J11" s="443"/>
      <c r="K11" s="443"/>
      <c r="L11" s="443"/>
      <c r="M11" s="443"/>
      <c r="N11" s="443"/>
      <c r="O11" s="443"/>
      <c r="P11" s="443"/>
      <c r="Q11" s="443"/>
      <c r="R11" s="443"/>
      <c r="S11" s="443"/>
      <c r="T11" s="443"/>
      <c r="U11" s="443"/>
      <c r="V11" s="443"/>
      <c r="W11" s="443"/>
      <c r="X11" s="443"/>
      <c r="Y11" s="443"/>
      <c r="Z11" s="443"/>
      <c r="AA11" s="443"/>
      <c r="AB11" s="443"/>
      <c r="AC11" s="443"/>
      <c r="AD11" s="443"/>
      <c r="AE11" s="443"/>
      <c r="AF11" s="443"/>
      <c r="AG11" s="443"/>
      <c r="AH11" s="443"/>
      <c r="AI11" s="444"/>
      <c r="AL11" s="1" t="s">
        <v>143</v>
      </c>
    </row>
    <row r="12" spans="1:38" ht="30" customHeight="1" thickBot="1" x14ac:dyDescent="0.25">
      <c r="B12" s="240"/>
      <c r="C12" s="240"/>
      <c r="D12" s="240"/>
      <c r="E12" s="240"/>
      <c r="F12" s="429" t="s">
        <v>7</v>
      </c>
      <c r="G12" s="429"/>
      <c r="H12" s="429"/>
      <c r="I12" s="429"/>
      <c r="J12" s="429"/>
      <c r="K12" s="429"/>
      <c r="L12" s="429"/>
      <c r="M12" s="429"/>
      <c r="N12" s="429"/>
      <c r="O12" s="429"/>
      <c r="P12" s="429" t="s">
        <v>17</v>
      </c>
      <c r="Q12" s="429"/>
      <c r="R12" s="429"/>
      <c r="S12" s="429"/>
      <c r="T12" s="429"/>
      <c r="U12" s="429"/>
      <c r="V12" s="429"/>
      <c r="W12" s="429"/>
      <c r="X12" s="429"/>
      <c r="Y12" s="429"/>
      <c r="Z12" s="430" t="s">
        <v>23</v>
      </c>
      <c r="AA12" s="430"/>
      <c r="AB12" s="430"/>
      <c r="AC12" s="430"/>
      <c r="AD12" s="430"/>
      <c r="AE12" s="431" t="s">
        <v>58</v>
      </c>
      <c r="AF12" s="432"/>
      <c r="AG12" s="432"/>
      <c r="AH12" s="432"/>
      <c r="AI12" s="433"/>
    </row>
    <row r="13" spans="1:38" ht="30" customHeight="1" x14ac:dyDescent="0.2">
      <c r="B13" s="218">
        <v>1</v>
      </c>
      <c r="C13" s="218"/>
      <c r="D13" s="218"/>
      <c r="E13" s="219"/>
      <c r="F13" s="267"/>
      <c r="G13" s="268"/>
      <c r="H13" s="268"/>
      <c r="I13" s="268"/>
      <c r="J13" s="268"/>
      <c r="K13" s="268"/>
      <c r="L13" s="268"/>
      <c r="M13" s="268"/>
      <c r="N13" s="268"/>
      <c r="O13" s="268"/>
      <c r="P13" s="269"/>
      <c r="Q13" s="269"/>
      <c r="R13" s="269"/>
      <c r="S13" s="269"/>
      <c r="T13" s="269"/>
      <c r="U13" s="269"/>
      <c r="V13" s="269"/>
      <c r="W13" s="269"/>
      <c r="X13" s="269"/>
      <c r="Y13" s="269"/>
      <c r="Z13" s="268"/>
      <c r="AA13" s="268"/>
      <c r="AB13" s="268"/>
      <c r="AC13" s="268"/>
      <c r="AD13" s="268"/>
      <c r="AE13" s="211"/>
      <c r="AF13" s="212"/>
      <c r="AG13" s="212"/>
      <c r="AH13" s="212"/>
      <c r="AI13" s="214"/>
    </row>
    <row r="14" spans="1:38" ht="30" customHeight="1" x14ac:dyDescent="0.2">
      <c r="B14" s="218">
        <v>2</v>
      </c>
      <c r="C14" s="218"/>
      <c r="D14" s="218"/>
      <c r="E14" s="219"/>
      <c r="F14" s="270"/>
      <c r="G14" s="271"/>
      <c r="H14" s="271"/>
      <c r="I14" s="271"/>
      <c r="J14" s="271"/>
      <c r="K14" s="271"/>
      <c r="L14" s="271"/>
      <c r="M14" s="271"/>
      <c r="N14" s="271"/>
      <c r="O14" s="271"/>
      <c r="P14" s="272"/>
      <c r="Q14" s="272"/>
      <c r="R14" s="272"/>
      <c r="S14" s="272"/>
      <c r="T14" s="272"/>
      <c r="U14" s="272"/>
      <c r="V14" s="272"/>
      <c r="W14" s="272"/>
      <c r="X14" s="272"/>
      <c r="Y14" s="272"/>
      <c r="Z14" s="271"/>
      <c r="AA14" s="271"/>
      <c r="AB14" s="271"/>
      <c r="AC14" s="271"/>
      <c r="AD14" s="271"/>
      <c r="AE14" s="244"/>
      <c r="AF14" s="245"/>
      <c r="AG14" s="245"/>
      <c r="AH14" s="245"/>
      <c r="AI14" s="246"/>
    </row>
    <row r="15" spans="1:38" ht="30" customHeight="1" x14ac:dyDescent="0.2">
      <c r="B15" s="218">
        <v>3</v>
      </c>
      <c r="C15" s="218"/>
      <c r="D15" s="218"/>
      <c r="E15" s="219"/>
      <c r="F15" s="270"/>
      <c r="G15" s="271"/>
      <c r="H15" s="271"/>
      <c r="I15" s="271"/>
      <c r="J15" s="271"/>
      <c r="K15" s="271"/>
      <c r="L15" s="271"/>
      <c r="M15" s="271"/>
      <c r="N15" s="271"/>
      <c r="O15" s="271"/>
      <c r="P15" s="272"/>
      <c r="Q15" s="272"/>
      <c r="R15" s="272"/>
      <c r="S15" s="272"/>
      <c r="T15" s="272"/>
      <c r="U15" s="272"/>
      <c r="V15" s="272"/>
      <c r="W15" s="272"/>
      <c r="X15" s="272"/>
      <c r="Y15" s="272"/>
      <c r="Z15" s="271"/>
      <c r="AA15" s="271"/>
      <c r="AB15" s="271"/>
      <c r="AC15" s="271"/>
      <c r="AD15" s="271"/>
      <c r="AE15" s="244"/>
      <c r="AF15" s="245"/>
      <c r="AG15" s="245"/>
      <c r="AH15" s="245"/>
      <c r="AI15" s="246"/>
    </row>
    <row r="16" spans="1:38" ht="30" customHeight="1" x14ac:dyDescent="0.2">
      <c r="B16" s="218">
        <v>4</v>
      </c>
      <c r="C16" s="218"/>
      <c r="D16" s="218"/>
      <c r="E16" s="219"/>
      <c r="F16" s="270"/>
      <c r="G16" s="271"/>
      <c r="H16" s="271"/>
      <c r="I16" s="271"/>
      <c r="J16" s="271"/>
      <c r="K16" s="271"/>
      <c r="L16" s="271"/>
      <c r="M16" s="271"/>
      <c r="N16" s="271"/>
      <c r="O16" s="271"/>
      <c r="P16" s="272"/>
      <c r="Q16" s="272"/>
      <c r="R16" s="272"/>
      <c r="S16" s="272"/>
      <c r="T16" s="272"/>
      <c r="U16" s="272"/>
      <c r="V16" s="272"/>
      <c r="W16" s="272"/>
      <c r="X16" s="272"/>
      <c r="Y16" s="272"/>
      <c r="Z16" s="271"/>
      <c r="AA16" s="271"/>
      <c r="AB16" s="271"/>
      <c r="AC16" s="271"/>
      <c r="AD16" s="271"/>
      <c r="AE16" s="244"/>
      <c r="AF16" s="245"/>
      <c r="AG16" s="245"/>
      <c r="AH16" s="245"/>
      <c r="AI16" s="246"/>
    </row>
    <row r="17" spans="1:35" ht="30" customHeight="1" x14ac:dyDescent="0.2">
      <c r="B17" s="218">
        <v>5</v>
      </c>
      <c r="C17" s="218"/>
      <c r="D17" s="218"/>
      <c r="E17" s="219"/>
      <c r="F17" s="270"/>
      <c r="G17" s="271"/>
      <c r="H17" s="271"/>
      <c r="I17" s="271"/>
      <c r="J17" s="271"/>
      <c r="K17" s="271"/>
      <c r="L17" s="271"/>
      <c r="M17" s="271"/>
      <c r="N17" s="271"/>
      <c r="O17" s="271"/>
      <c r="P17" s="272"/>
      <c r="Q17" s="272"/>
      <c r="R17" s="272"/>
      <c r="S17" s="272"/>
      <c r="T17" s="272"/>
      <c r="U17" s="272"/>
      <c r="V17" s="272"/>
      <c r="W17" s="272"/>
      <c r="X17" s="272"/>
      <c r="Y17" s="272"/>
      <c r="Z17" s="271"/>
      <c r="AA17" s="271"/>
      <c r="AB17" s="271"/>
      <c r="AC17" s="271"/>
      <c r="AD17" s="271"/>
      <c r="AE17" s="244"/>
      <c r="AF17" s="245"/>
      <c r="AG17" s="245"/>
      <c r="AH17" s="245"/>
      <c r="AI17" s="246"/>
    </row>
    <row r="18" spans="1:35" ht="30" hidden="1" customHeight="1" x14ac:dyDescent="0.2">
      <c r="B18" s="218">
        <v>6</v>
      </c>
      <c r="C18" s="218"/>
      <c r="D18" s="218"/>
      <c r="E18" s="219"/>
      <c r="F18" s="270"/>
      <c r="G18" s="271"/>
      <c r="H18" s="271"/>
      <c r="I18" s="271"/>
      <c r="J18" s="271"/>
      <c r="K18" s="271"/>
      <c r="L18" s="271"/>
      <c r="M18" s="271"/>
      <c r="N18" s="271"/>
      <c r="O18" s="271"/>
      <c r="P18" s="272"/>
      <c r="Q18" s="272"/>
      <c r="R18" s="272"/>
      <c r="S18" s="272"/>
      <c r="T18" s="272"/>
      <c r="U18" s="272"/>
      <c r="V18" s="272"/>
      <c r="W18" s="272"/>
      <c r="X18" s="272"/>
      <c r="Y18" s="272"/>
      <c r="Z18" s="271"/>
      <c r="AA18" s="271"/>
      <c r="AB18" s="271"/>
      <c r="AC18" s="271"/>
      <c r="AD18" s="271"/>
      <c r="AE18" s="244"/>
      <c r="AF18" s="245"/>
      <c r="AG18" s="245"/>
      <c r="AH18" s="245"/>
      <c r="AI18" s="246"/>
    </row>
    <row r="19" spans="1:35" ht="30" hidden="1" customHeight="1" thickBot="1" x14ac:dyDescent="0.25">
      <c r="B19" s="146" t="s">
        <v>26</v>
      </c>
      <c r="C19" s="146"/>
      <c r="D19" s="146"/>
      <c r="E19" s="82"/>
      <c r="F19" s="273"/>
      <c r="G19" s="274"/>
      <c r="H19" s="274"/>
      <c r="I19" s="274"/>
      <c r="J19" s="274"/>
      <c r="K19" s="274"/>
      <c r="L19" s="274"/>
      <c r="M19" s="274"/>
      <c r="N19" s="274"/>
      <c r="O19" s="274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4"/>
      <c r="AA19" s="274"/>
      <c r="AB19" s="274"/>
      <c r="AC19" s="274"/>
      <c r="AD19" s="274"/>
      <c r="AE19" s="207"/>
      <c r="AF19" s="208"/>
      <c r="AG19" s="208"/>
      <c r="AH19" s="208"/>
      <c r="AI19" s="209"/>
    </row>
    <row r="20" spans="1:35" ht="30" customHeight="1" thickBot="1" x14ac:dyDescent="0.25">
      <c r="B20" s="146" t="s">
        <v>26</v>
      </c>
      <c r="C20" s="146"/>
      <c r="D20" s="146"/>
      <c r="E20" s="82"/>
      <c r="F20" s="417"/>
      <c r="G20" s="415"/>
      <c r="H20" s="415"/>
      <c r="I20" s="415"/>
      <c r="J20" s="415"/>
      <c r="K20" s="415"/>
      <c r="L20" s="415"/>
      <c r="M20" s="415"/>
      <c r="N20" s="415"/>
      <c r="O20" s="415"/>
      <c r="P20" s="436"/>
      <c r="Q20" s="436"/>
      <c r="R20" s="436"/>
      <c r="S20" s="436"/>
      <c r="T20" s="436"/>
      <c r="U20" s="436"/>
      <c r="V20" s="436"/>
      <c r="W20" s="436"/>
      <c r="X20" s="436"/>
      <c r="Y20" s="436"/>
      <c r="Z20" s="415"/>
      <c r="AA20" s="415"/>
      <c r="AB20" s="415"/>
      <c r="AC20" s="415"/>
      <c r="AD20" s="415"/>
      <c r="AE20" s="410"/>
      <c r="AF20" s="411"/>
      <c r="AG20" s="411"/>
      <c r="AH20" s="411"/>
      <c r="AI20" s="437"/>
    </row>
    <row r="21" spans="1:35" ht="21.6" customHeight="1" x14ac:dyDescent="0.2">
      <c r="A21" s="2"/>
      <c r="B21" s="23"/>
      <c r="C21" s="23"/>
      <c r="D21" s="23"/>
      <c r="E21" s="2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30" hidden="1" customHeight="1" thickBot="1" x14ac:dyDescent="0.25">
      <c r="B22" s="440" t="s">
        <v>76</v>
      </c>
      <c r="C22" s="440"/>
      <c r="D22" s="440"/>
      <c r="E22" s="440"/>
      <c r="F22" s="442"/>
      <c r="G22" s="443"/>
      <c r="H22" s="443"/>
      <c r="I22" s="443"/>
      <c r="J22" s="443"/>
      <c r="K22" s="443"/>
      <c r="L22" s="443"/>
      <c r="M22" s="443"/>
      <c r="N22" s="443"/>
      <c r="O22" s="443"/>
      <c r="P22" s="443"/>
      <c r="Q22" s="443"/>
      <c r="R22" s="443"/>
      <c r="S22" s="443"/>
      <c r="T22" s="443"/>
      <c r="U22" s="443"/>
      <c r="V22" s="443"/>
      <c r="W22" s="443"/>
      <c r="X22" s="443"/>
      <c r="Y22" s="443"/>
      <c r="Z22" s="443"/>
      <c r="AA22" s="443"/>
      <c r="AB22" s="443"/>
      <c r="AC22" s="443"/>
      <c r="AD22" s="443"/>
      <c r="AE22" s="443"/>
      <c r="AF22" s="443"/>
      <c r="AG22" s="443"/>
      <c r="AH22" s="443"/>
      <c r="AI22" s="444"/>
    </row>
    <row r="23" spans="1:35" ht="30" hidden="1" customHeight="1" thickBot="1" x14ac:dyDescent="0.25">
      <c r="B23" s="240"/>
      <c r="C23" s="240"/>
      <c r="D23" s="240"/>
      <c r="E23" s="240"/>
      <c r="F23" s="227" t="s">
        <v>7</v>
      </c>
      <c r="G23" s="227"/>
      <c r="H23" s="227"/>
      <c r="I23" s="227"/>
      <c r="J23" s="227"/>
      <c r="K23" s="227"/>
      <c r="L23" s="227"/>
      <c r="M23" s="227"/>
      <c r="N23" s="227"/>
      <c r="O23" s="227"/>
      <c r="P23" s="227" t="s">
        <v>17</v>
      </c>
      <c r="Q23" s="227"/>
      <c r="R23" s="227"/>
      <c r="S23" s="227"/>
      <c r="T23" s="227"/>
      <c r="U23" s="227"/>
      <c r="V23" s="227"/>
      <c r="W23" s="227"/>
      <c r="X23" s="227"/>
      <c r="Y23" s="227"/>
      <c r="Z23" s="434" t="s">
        <v>23</v>
      </c>
      <c r="AA23" s="434"/>
      <c r="AB23" s="434"/>
      <c r="AC23" s="434"/>
      <c r="AD23" s="434"/>
      <c r="AE23" s="435" t="s">
        <v>58</v>
      </c>
      <c r="AF23" s="205"/>
      <c r="AG23" s="205"/>
      <c r="AH23" s="205"/>
      <c r="AI23" s="206"/>
    </row>
    <row r="24" spans="1:35" ht="30" hidden="1" customHeight="1" x14ac:dyDescent="0.2">
      <c r="B24" s="218">
        <v>1</v>
      </c>
      <c r="C24" s="218"/>
      <c r="D24" s="218"/>
      <c r="E24" s="219"/>
      <c r="F24" s="267"/>
      <c r="G24" s="268"/>
      <c r="H24" s="268"/>
      <c r="I24" s="268"/>
      <c r="J24" s="268"/>
      <c r="K24" s="268"/>
      <c r="L24" s="268"/>
      <c r="M24" s="268"/>
      <c r="N24" s="268"/>
      <c r="O24" s="268"/>
      <c r="P24" s="269"/>
      <c r="Q24" s="269"/>
      <c r="R24" s="269"/>
      <c r="S24" s="269"/>
      <c r="T24" s="269"/>
      <c r="U24" s="269"/>
      <c r="V24" s="269"/>
      <c r="W24" s="269"/>
      <c r="X24" s="269"/>
      <c r="Y24" s="269"/>
      <c r="Z24" s="268"/>
      <c r="AA24" s="268"/>
      <c r="AB24" s="268"/>
      <c r="AC24" s="268"/>
      <c r="AD24" s="268"/>
      <c r="AE24" s="211"/>
      <c r="AF24" s="212"/>
      <c r="AG24" s="212"/>
      <c r="AH24" s="212"/>
      <c r="AI24" s="214"/>
    </row>
    <row r="25" spans="1:35" ht="30" hidden="1" customHeight="1" x14ac:dyDescent="0.2">
      <c r="B25" s="218">
        <v>2</v>
      </c>
      <c r="C25" s="218"/>
      <c r="D25" s="218"/>
      <c r="E25" s="219"/>
      <c r="F25" s="270"/>
      <c r="G25" s="271"/>
      <c r="H25" s="271"/>
      <c r="I25" s="271"/>
      <c r="J25" s="271"/>
      <c r="K25" s="271"/>
      <c r="L25" s="271"/>
      <c r="M25" s="271"/>
      <c r="N25" s="271"/>
      <c r="O25" s="271"/>
      <c r="P25" s="272"/>
      <c r="Q25" s="272"/>
      <c r="R25" s="272"/>
      <c r="S25" s="272"/>
      <c r="T25" s="272"/>
      <c r="U25" s="272"/>
      <c r="V25" s="272"/>
      <c r="W25" s="272"/>
      <c r="X25" s="272"/>
      <c r="Y25" s="272"/>
      <c r="Z25" s="271"/>
      <c r="AA25" s="271"/>
      <c r="AB25" s="271"/>
      <c r="AC25" s="271"/>
      <c r="AD25" s="271"/>
      <c r="AE25" s="244"/>
      <c r="AF25" s="245"/>
      <c r="AG25" s="245"/>
      <c r="AH25" s="245"/>
      <c r="AI25" s="246"/>
    </row>
    <row r="26" spans="1:35" ht="30" hidden="1" customHeight="1" x14ac:dyDescent="0.2">
      <c r="B26" s="218">
        <v>3</v>
      </c>
      <c r="C26" s="218"/>
      <c r="D26" s="218"/>
      <c r="E26" s="219"/>
      <c r="F26" s="270"/>
      <c r="G26" s="271"/>
      <c r="H26" s="271"/>
      <c r="I26" s="271"/>
      <c r="J26" s="271"/>
      <c r="K26" s="271"/>
      <c r="L26" s="271"/>
      <c r="M26" s="271"/>
      <c r="N26" s="271"/>
      <c r="O26" s="271"/>
      <c r="P26" s="272"/>
      <c r="Q26" s="272"/>
      <c r="R26" s="272"/>
      <c r="S26" s="272"/>
      <c r="T26" s="272"/>
      <c r="U26" s="272"/>
      <c r="V26" s="272"/>
      <c r="W26" s="272"/>
      <c r="X26" s="272"/>
      <c r="Y26" s="272"/>
      <c r="Z26" s="271"/>
      <c r="AA26" s="271"/>
      <c r="AB26" s="271"/>
      <c r="AC26" s="271"/>
      <c r="AD26" s="271"/>
      <c r="AE26" s="244"/>
      <c r="AF26" s="245"/>
      <c r="AG26" s="245"/>
      <c r="AH26" s="245"/>
      <c r="AI26" s="246"/>
    </row>
    <row r="27" spans="1:35" ht="30" hidden="1" customHeight="1" x14ac:dyDescent="0.2">
      <c r="B27" s="218">
        <v>4</v>
      </c>
      <c r="C27" s="218"/>
      <c r="D27" s="218"/>
      <c r="E27" s="219"/>
      <c r="F27" s="270"/>
      <c r="G27" s="271"/>
      <c r="H27" s="271"/>
      <c r="I27" s="271"/>
      <c r="J27" s="271"/>
      <c r="K27" s="271"/>
      <c r="L27" s="271"/>
      <c r="M27" s="271"/>
      <c r="N27" s="271"/>
      <c r="O27" s="271"/>
      <c r="P27" s="272"/>
      <c r="Q27" s="272"/>
      <c r="R27" s="272"/>
      <c r="S27" s="272"/>
      <c r="T27" s="272"/>
      <c r="U27" s="272"/>
      <c r="V27" s="272"/>
      <c r="W27" s="272"/>
      <c r="X27" s="272"/>
      <c r="Y27" s="272"/>
      <c r="Z27" s="271"/>
      <c r="AA27" s="271"/>
      <c r="AB27" s="271"/>
      <c r="AC27" s="271"/>
      <c r="AD27" s="271"/>
      <c r="AE27" s="244"/>
      <c r="AF27" s="245"/>
      <c r="AG27" s="245"/>
      <c r="AH27" s="245"/>
      <c r="AI27" s="246"/>
    </row>
    <row r="28" spans="1:35" ht="30" hidden="1" customHeight="1" x14ac:dyDescent="0.2">
      <c r="B28" s="218">
        <v>5</v>
      </c>
      <c r="C28" s="218"/>
      <c r="D28" s="218"/>
      <c r="E28" s="219"/>
      <c r="F28" s="270"/>
      <c r="G28" s="271"/>
      <c r="H28" s="271"/>
      <c r="I28" s="271"/>
      <c r="J28" s="271"/>
      <c r="K28" s="271"/>
      <c r="L28" s="271"/>
      <c r="M28" s="271"/>
      <c r="N28" s="271"/>
      <c r="O28" s="271"/>
      <c r="P28" s="272"/>
      <c r="Q28" s="272"/>
      <c r="R28" s="272"/>
      <c r="S28" s="272"/>
      <c r="T28" s="272"/>
      <c r="U28" s="272"/>
      <c r="V28" s="272"/>
      <c r="W28" s="272"/>
      <c r="X28" s="272"/>
      <c r="Y28" s="272"/>
      <c r="Z28" s="271"/>
      <c r="AA28" s="271"/>
      <c r="AB28" s="271"/>
      <c r="AC28" s="271"/>
      <c r="AD28" s="271"/>
      <c r="AE28" s="244"/>
      <c r="AF28" s="245"/>
      <c r="AG28" s="245"/>
      <c r="AH28" s="245"/>
      <c r="AI28" s="246"/>
    </row>
    <row r="29" spans="1:35" ht="30" hidden="1" customHeight="1" x14ac:dyDescent="0.2">
      <c r="B29" s="218">
        <v>6</v>
      </c>
      <c r="C29" s="218"/>
      <c r="D29" s="218"/>
      <c r="E29" s="219"/>
      <c r="F29" s="270"/>
      <c r="G29" s="271"/>
      <c r="H29" s="271"/>
      <c r="I29" s="271"/>
      <c r="J29" s="271"/>
      <c r="K29" s="271"/>
      <c r="L29" s="271"/>
      <c r="M29" s="271"/>
      <c r="N29" s="271"/>
      <c r="O29" s="271"/>
      <c r="P29" s="272"/>
      <c r="Q29" s="272"/>
      <c r="R29" s="272"/>
      <c r="S29" s="272"/>
      <c r="T29" s="272"/>
      <c r="U29" s="272"/>
      <c r="V29" s="272"/>
      <c r="W29" s="272"/>
      <c r="X29" s="272"/>
      <c r="Y29" s="272"/>
      <c r="Z29" s="271"/>
      <c r="AA29" s="271"/>
      <c r="AB29" s="271"/>
      <c r="AC29" s="271"/>
      <c r="AD29" s="271"/>
      <c r="AE29" s="244"/>
      <c r="AF29" s="245"/>
      <c r="AG29" s="245"/>
      <c r="AH29" s="245"/>
      <c r="AI29" s="246"/>
    </row>
    <row r="30" spans="1:35" ht="30" hidden="1" customHeight="1" x14ac:dyDescent="0.2">
      <c r="B30" s="146" t="s">
        <v>26</v>
      </c>
      <c r="C30" s="146"/>
      <c r="D30" s="146"/>
      <c r="E30" s="82"/>
      <c r="F30" s="270"/>
      <c r="G30" s="271"/>
      <c r="H30" s="271"/>
      <c r="I30" s="271"/>
      <c r="J30" s="271"/>
      <c r="K30" s="271"/>
      <c r="L30" s="271"/>
      <c r="M30" s="271"/>
      <c r="N30" s="271"/>
      <c r="O30" s="271"/>
      <c r="P30" s="272"/>
      <c r="Q30" s="272"/>
      <c r="R30" s="272"/>
      <c r="S30" s="272"/>
      <c r="T30" s="272"/>
      <c r="U30" s="272"/>
      <c r="V30" s="272"/>
      <c r="W30" s="272"/>
      <c r="X30" s="272"/>
      <c r="Y30" s="272"/>
      <c r="Z30" s="271"/>
      <c r="AA30" s="271"/>
      <c r="AB30" s="271"/>
      <c r="AC30" s="271"/>
      <c r="AD30" s="271"/>
      <c r="AE30" s="244"/>
      <c r="AF30" s="245"/>
      <c r="AG30" s="245"/>
      <c r="AH30" s="245"/>
      <c r="AI30" s="246"/>
    </row>
    <row r="31" spans="1:35" ht="30" hidden="1" customHeight="1" thickBot="1" x14ac:dyDescent="0.25">
      <c r="B31" s="146" t="s">
        <v>26</v>
      </c>
      <c r="C31" s="146"/>
      <c r="D31" s="146"/>
      <c r="E31" s="82"/>
      <c r="F31" s="273"/>
      <c r="G31" s="274"/>
      <c r="H31" s="274"/>
      <c r="I31" s="274"/>
      <c r="J31" s="274"/>
      <c r="K31" s="274"/>
      <c r="L31" s="274"/>
      <c r="M31" s="274"/>
      <c r="N31" s="274"/>
      <c r="O31" s="274"/>
      <c r="P31" s="275"/>
      <c r="Q31" s="275"/>
      <c r="R31" s="275"/>
      <c r="S31" s="275"/>
      <c r="T31" s="275"/>
      <c r="U31" s="275"/>
      <c r="V31" s="275"/>
      <c r="W31" s="275"/>
      <c r="X31" s="275"/>
      <c r="Y31" s="275"/>
      <c r="Z31" s="274"/>
      <c r="AA31" s="274"/>
      <c r="AB31" s="274"/>
      <c r="AC31" s="274"/>
      <c r="AD31" s="274"/>
      <c r="AE31" s="207"/>
      <c r="AF31" s="208"/>
      <c r="AG31" s="208"/>
      <c r="AH31" s="208"/>
      <c r="AI31" s="209"/>
    </row>
    <row r="32" spans="1:35" ht="21.6" customHeight="1" x14ac:dyDescent="0.2">
      <c r="A32" s="2"/>
      <c r="B32" s="23"/>
      <c r="C32" s="23"/>
      <c r="D32" s="23"/>
      <c r="E32" s="2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31:35" ht="21.6" customHeight="1" x14ac:dyDescent="0.2">
      <c r="AE33" s="210">
        <f>COUNTA(AE13:AI18)+COUNTA(AE24:AI29)</f>
        <v>0</v>
      </c>
      <c r="AF33" s="210"/>
      <c r="AG33" s="210"/>
      <c r="AH33" s="210"/>
      <c r="AI33" s="210"/>
    </row>
  </sheetData>
  <mergeCells count="110">
    <mergeCell ref="AE33:AI33"/>
    <mergeCell ref="B30:E30"/>
    <mergeCell ref="F30:O30"/>
    <mergeCell ref="P30:Y30"/>
    <mergeCell ref="Z30:AD30"/>
    <mergeCell ref="AE30:AI30"/>
    <mergeCell ref="B31:E31"/>
    <mergeCell ref="F31:O31"/>
    <mergeCell ref="P31:Y31"/>
    <mergeCell ref="Z31:AD31"/>
    <mergeCell ref="AE31:AI31"/>
    <mergeCell ref="B28:E28"/>
    <mergeCell ref="F28:O28"/>
    <mergeCell ref="P28:Y28"/>
    <mergeCell ref="Z28:AD28"/>
    <mergeCell ref="AE28:AI28"/>
    <mergeCell ref="B29:E29"/>
    <mergeCell ref="F29:O29"/>
    <mergeCell ref="P29:Y29"/>
    <mergeCell ref="Z29:AD29"/>
    <mergeCell ref="AE29:AI29"/>
    <mergeCell ref="B26:E26"/>
    <mergeCell ref="F26:O26"/>
    <mergeCell ref="P26:Y26"/>
    <mergeCell ref="Z26:AD26"/>
    <mergeCell ref="AE26:AI26"/>
    <mergeCell ref="B27:E27"/>
    <mergeCell ref="F27:O27"/>
    <mergeCell ref="P27:Y27"/>
    <mergeCell ref="Z27:AD27"/>
    <mergeCell ref="AE27:AI27"/>
    <mergeCell ref="B24:E24"/>
    <mergeCell ref="F24:O24"/>
    <mergeCell ref="P24:Y24"/>
    <mergeCell ref="Z24:AD24"/>
    <mergeCell ref="AE24:AI24"/>
    <mergeCell ref="B25:E25"/>
    <mergeCell ref="F25:O25"/>
    <mergeCell ref="P25:Y25"/>
    <mergeCell ref="Z25:AD25"/>
    <mergeCell ref="AE25:AI25"/>
    <mergeCell ref="B22:E22"/>
    <mergeCell ref="F22:AI22"/>
    <mergeCell ref="B23:E23"/>
    <mergeCell ref="F23:O23"/>
    <mergeCell ref="P23:Y23"/>
    <mergeCell ref="Z23:AD23"/>
    <mergeCell ref="AE23:AI23"/>
    <mergeCell ref="B19:E19"/>
    <mergeCell ref="F19:O19"/>
    <mergeCell ref="P19:Y19"/>
    <mergeCell ref="Z19:AD19"/>
    <mergeCell ref="AE19:AI19"/>
    <mergeCell ref="B20:E20"/>
    <mergeCell ref="F20:O20"/>
    <mergeCell ref="P20:Y20"/>
    <mergeCell ref="Z20:AD20"/>
    <mergeCell ref="AE20:AI20"/>
    <mergeCell ref="B17:E17"/>
    <mergeCell ref="F17:O17"/>
    <mergeCell ref="P17:Y17"/>
    <mergeCell ref="Z17:AD17"/>
    <mergeCell ref="AE17:AI17"/>
    <mergeCell ref="B18:E18"/>
    <mergeCell ref="F18:O18"/>
    <mergeCell ref="P18:Y18"/>
    <mergeCell ref="Z18:AD18"/>
    <mergeCell ref="AE18:AI18"/>
    <mergeCell ref="B15:E15"/>
    <mergeCell ref="F15:O15"/>
    <mergeCell ref="P15:Y15"/>
    <mergeCell ref="Z15:AD15"/>
    <mergeCell ref="AE15:AI15"/>
    <mergeCell ref="B16:E16"/>
    <mergeCell ref="F16:O16"/>
    <mergeCell ref="P16:Y16"/>
    <mergeCell ref="Z16:AD16"/>
    <mergeCell ref="AE16:AI16"/>
    <mergeCell ref="B13:E13"/>
    <mergeCell ref="F13:O13"/>
    <mergeCell ref="P13:Y13"/>
    <mergeCell ref="Z13:AD13"/>
    <mergeCell ref="AE13:AI13"/>
    <mergeCell ref="B14:E14"/>
    <mergeCell ref="F14:O14"/>
    <mergeCell ref="P14:Y14"/>
    <mergeCell ref="Z14:AD14"/>
    <mergeCell ref="AE14:AI14"/>
    <mergeCell ref="B12:E12"/>
    <mergeCell ref="F12:O12"/>
    <mergeCell ref="P12:Y12"/>
    <mergeCell ref="Z12:AD12"/>
    <mergeCell ref="AE12:AI12"/>
    <mergeCell ref="B6:H6"/>
    <mergeCell ref="B8:E8"/>
    <mergeCell ref="F8:T9"/>
    <mergeCell ref="U8:X8"/>
    <mergeCell ref="Y8:AI9"/>
    <mergeCell ref="B9:E9"/>
    <mergeCell ref="U9:X9"/>
    <mergeCell ref="C2:AB3"/>
    <mergeCell ref="AE2:AF2"/>
    <mergeCell ref="AE4:AI4"/>
    <mergeCell ref="B5:E5"/>
    <mergeCell ref="F5:K5"/>
    <mergeCell ref="Y5:AA5"/>
    <mergeCell ref="AB5:AD5"/>
    <mergeCell ref="AE5:AH5"/>
    <mergeCell ref="B11:E11"/>
    <mergeCell ref="F11:AI11"/>
  </mergeCells>
  <phoneticPr fontId="3"/>
  <dataValidations count="5">
    <dataValidation allowBlank="1" showInputMessage="1" showErrorMessage="1" prompt="クラブ情報_x000a_シートで入力" sqref="F8:T9 Y8:AI9" xr:uid="{1D983020-249A-4080-9063-056628719A98}"/>
    <dataValidation imeMode="on" allowBlank="1" showInputMessage="1" showErrorMessage="1" prompt="姓と名の間に_x000a_全角スペースを_x000a_入れてください" sqref="F13:Y20 F24:Y31" xr:uid="{CE6FF9EA-567F-49CD-A095-3DBE295106BB}"/>
    <dataValidation imeMode="on" allowBlank="1" showInputMessage="1" showErrorMessage="1" sqref="F22:AI22 F11:AI11" xr:uid="{BED768AD-1E33-443D-80F5-30B58C46544B}"/>
    <dataValidation type="list" allowBlank="1" showInputMessage="1" showErrorMessage="1" sqref="Z13:AD20 Z24:AD31" xr:uid="{6A8A7852-722D-4B1A-904B-C316C9790CB2}">
      <formula1>"中３,高１,高２,高３"</formula1>
    </dataValidation>
    <dataValidation type="list" allowBlank="1" showInputMessage="1" showErrorMessage="1" sqref="AE13:AI20 AE24:AI31" xr:uid="{89AA844A-6071-4156-A18C-39AF212277A4}">
      <formula1>"○"</formula1>
    </dataValidation>
  </dataValidations>
  <printOptions horizontalCentered="1"/>
  <pageMargins left="0.39370078740157483" right="0.39370078740157483" top="0.39370078740157483" bottom="0.19685039370078741" header="0.19685039370078741" footer="0.19685039370078741"/>
  <pageSetup paperSize="9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E0408-87C6-4B82-8069-2763DC9DF18E}">
  <sheetPr>
    <tabColor rgb="FFCCECFF"/>
  </sheetPr>
  <dimension ref="A1:AL43"/>
  <sheetViews>
    <sheetView showGridLines="0" view="pageBreakPreview" zoomScale="63" zoomScaleNormal="100" zoomScaleSheetLayoutView="63" workbookViewId="0">
      <pane ySplit="12" topLeftCell="A13" activePane="bottomLeft" state="frozen"/>
      <selection activeCell="AG32" sqref="AG32"/>
      <selection pane="bottomLeft" activeCell="C2" sqref="C2:AB3"/>
    </sheetView>
  </sheetViews>
  <sheetFormatPr defaultColWidth="9" defaultRowHeight="21.6" customHeight="1" x14ac:dyDescent="0.2"/>
  <cols>
    <col min="1" max="256" width="2.6640625" style="1" customWidth="1"/>
    <col min="257" max="16384" width="9" style="1"/>
  </cols>
  <sheetData>
    <row r="1" spans="1:38" ht="9.9" customHeight="1" x14ac:dyDescent="0.2"/>
    <row r="2" spans="1:38" ht="21.6" customHeight="1" thickBot="1" x14ac:dyDescent="0.25">
      <c r="A2" s="2"/>
      <c r="B2" s="2"/>
      <c r="C2" s="220" t="s">
        <v>193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E2" s="221" t="s">
        <v>43</v>
      </c>
      <c r="AF2" s="221"/>
      <c r="AG2" s="33"/>
      <c r="AH2" s="35" t="s">
        <v>39</v>
      </c>
      <c r="AI2" s="33"/>
    </row>
    <row r="3" spans="1:38" ht="21.6" customHeight="1" x14ac:dyDescent="0.2">
      <c r="A3" s="2"/>
      <c r="B3" s="2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"/>
      <c r="AD3" s="2"/>
      <c r="AE3" s="2"/>
      <c r="AF3" s="2"/>
      <c r="AG3" s="2"/>
    </row>
    <row r="4" spans="1:38" ht="9.9" customHeight="1" x14ac:dyDescent="0.2"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</row>
    <row r="5" spans="1:38" s="14" customFormat="1" ht="30" customHeight="1" x14ac:dyDescent="0.2">
      <c r="B5" s="222" t="s">
        <v>67</v>
      </c>
      <c r="C5" s="222"/>
      <c r="D5" s="222"/>
      <c r="E5" s="222"/>
      <c r="F5" s="223" t="s">
        <v>27</v>
      </c>
      <c r="G5" s="223"/>
      <c r="H5" s="223"/>
      <c r="I5" s="223"/>
      <c r="J5" s="223"/>
      <c r="K5" s="223"/>
      <c r="Y5" s="224">
        <f>COUNTA(F11)</f>
        <v>0</v>
      </c>
      <c r="Z5" s="225"/>
      <c r="AA5" s="225"/>
      <c r="AB5" s="165" t="s">
        <v>74</v>
      </c>
      <c r="AC5" s="165"/>
      <c r="AD5" s="426"/>
      <c r="AE5" s="394">
        <f>COUNTA(F13:M42)</f>
        <v>0</v>
      </c>
      <c r="AF5" s="394"/>
      <c r="AG5" s="394"/>
      <c r="AH5" s="224"/>
      <c r="AI5" s="15" t="s">
        <v>15</v>
      </c>
    </row>
    <row r="6" spans="1:38" s="14" customFormat="1" ht="30" customHeight="1" x14ac:dyDescent="0.2">
      <c r="B6" s="226" t="s">
        <v>73</v>
      </c>
      <c r="C6" s="226"/>
      <c r="D6" s="226"/>
      <c r="E6" s="226"/>
      <c r="F6" s="226"/>
      <c r="G6" s="226"/>
      <c r="H6" s="226"/>
      <c r="I6" s="16"/>
      <c r="J6" s="16" t="s">
        <v>72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 t="s">
        <v>62</v>
      </c>
      <c r="Z6" s="16"/>
      <c r="AA6" s="16"/>
      <c r="AB6" s="16"/>
      <c r="AC6" s="16"/>
      <c r="AD6" s="16"/>
      <c r="AE6" s="16"/>
      <c r="AF6" s="16"/>
      <c r="AG6" s="16"/>
      <c r="AH6" s="16"/>
      <c r="AI6" s="17"/>
    </row>
    <row r="7" spans="1:38" ht="9.9" customHeight="1" x14ac:dyDescent="0.2">
      <c r="B7" s="18"/>
      <c r="C7" s="18"/>
      <c r="D7" s="18"/>
      <c r="E7" s="18"/>
      <c r="F7" s="18"/>
      <c r="G7" s="18"/>
      <c r="H7" s="19"/>
      <c r="I7" s="19"/>
      <c r="J7" s="19"/>
      <c r="K7" s="19"/>
      <c r="L7" s="19"/>
      <c r="M7" s="19"/>
      <c r="N7" s="20"/>
      <c r="O7" s="20"/>
      <c r="P7" s="20"/>
      <c r="Q7" s="20"/>
      <c r="R7" s="20"/>
      <c r="S7" s="20"/>
      <c r="X7" s="21"/>
    </row>
    <row r="8" spans="1:38" ht="21.6" customHeight="1" x14ac:dyDescent="0.2">
      <c r="A8" s="2"/>
      <c r="B8" s="227" t="s">
        <v>0</v>
      </c>
      <c r="C8" s="227"/>
      <c r="D8" s="227"/>
      <c r="E8" s="227"/>
      <c r="F8" s="110" t="str">
        <f>IF(クラブ情報!$J$6="","",クラブ情報!$J$6)</f>
        <v/>
      </c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228"/>
      <c r="U8" s="230" t="s">
        <v>4</v>
      </c>
      <c r="V8" s="231"/>
      <c r="W8" s="231"/>
      <c r="X8" s="232"/>
      <c r="Y8" s="110" t="str">
        <f>IF(クラブ情報!$J$8="","",クラブ情報!$J$8)</f>
        <v/>
      </c>
      <c r="Z8" s="111"/>
      <c r="AA8" s="111"/>
      <c r="AB8" s="111"/>
      <c r="AC8" s="111"/>
      <c r="AD8" s="111"/>
      <c r="AE8" s="111"/>
      <c r="AF8" s="111"/>
      <c r="AG8" s="111"/>
      <c r="AH8" s="111"/>
      <c r="AI8" s="228"/>
    </row>
    <row r="9" spans="1:38" ht="21.6" customHeight="1" x14ac:dyDescent="0.2">
      <c r="A9" s="2"/>
      <c r="B9" s="233" t="s">
        <v>1</v>
      </c>
      <c r="C9" s="233"/>
      <c r="D9" s="233"/>
      <c r="E9" s="233"/>
      <c r="F9" s="112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229"/>
      <c r="U9" s="234" t="s">
        <v>5</v>
      </c>
      <c r="V9" s="235"/>
      <c r="W9" s="235"/>
      <c r="X9" s="236"/>
      <c r="Y9" s="112"/>
      <c r="Z9" s="113"/>
      <c r="AA9" s="113"/>
      <c r="AB9" s="113"/>
      <c r="AC9" s="113"/>
      <c r="AD9" s="113"/>
      <c r="AE9" s="113"/>
      <c r="AF9" s="113"/>
      <c r="AG9" s="113"/>
      <c r="AH9" s="113"/>
      <c r="AI9" s="229"/>
    </row>
    <row r="10" spans="1:38" ht="9.9" customHeight="1" thickBot="1" x14ac:dyDescent="0.25">
      <c r="B10" s="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8" ht="30" customHeight="1" thickBot="1" x14ac:dyDescent="0.25">
      <c r="B11" s="440" t="s">
        <v>76</v>
      </c>
      <c r="C11" s="440"/>
      <c r="D11" s="440"/>
      <c r="E11" s="441"/>
      <c r="F11" s="452"/>
      <c r="G11" s="453"/>
      <c r="H11" s="453"/>
      <c r="I11" s="453"/>
      <c r="J11" s="453"/>
      <c r="K11" s="453"/>
      <c r="L11" s="453"/>
      <c r="M11" s="453"/>
      <c r="N11" s="453"/>
      <c r="O11" s="453"/>
      <c r="P11" s="453"/>
      <c r="Q11" s="453"/>
      <c r="R11" s="453"/>
      <c r="S11" s="453"/>
      <c r="T11" s="453"/>
      <c r="U11" s="453"/>
      <c r="V11" s="453"/>
      <c r="W11" s="453"/>
      <c r="X11" s="453"/>
      <c r="Y11" s="454"/>
      <c r="Z11" s="83" t="s">
        <v>77</v>
      </c>
      <c r="AA11" s="83"/>
      <c r="AB11" s="83"/>
      <c r="AC11" s="83"/>
      <c r="AD11" s="83"/>
      <c r="AE11" s="452"/>
      <c r="AF11" s="453"/>
      <c r="AG11" s="453"/>
      <c r="AH11" s="453"/>
      <c r="AI11" s="454"/>
      <c r="AL11" s="1" t="s">
        <v>143</v>
      </c>
    </row>
    <row r="12" spans="1:38" ht="30" customHeight="1" thickBot="1" x14ac:dyDescent="0.25">
      <c r="B12" s="240"/>
      <c r="C12" s="240"/>
      <c r="D12" s="240"/>
      <c r="E12" s="240"/>
      <c r="F12" s="449" t="s">
        <v>7</v>
      </c>
      <c r="G12" s="450"/>
      <c r="H12" s="450"/>
      <c r="I12" s="450"/>
      <c r="J12" s="450"/>
      <c r="K12" s="450"/>
      <c r="L12" s="450"/>
      <c r="M12" s="451"/>
      <c r="N12" s="446" t="s">
        <v>17</v>
      </c>
      <c r="O12" s="447"/>
      <c r="P12" s="447"/>
      <c r="Q12" s="447"/>
      <c r="R12" s="447"/>
      <c r="S12" s="447"/>
      <c r="T12" s="448"/>
      <c r="U12" s="434" t="s">
        <v>23</v>
      </c>
      <c r="V12" s="434"/>
      <c r="W12" s="434"/>
      <c r="X12" s="434"/>
      <c r="Y12" s="434"/>
      <c r="Z12" s="431" t="s">
        <v>58</v>
      </c>
      <c r="AA12" s="432"/>
      <c r="AB12" s="432"/>
      <c r="AC12" s="432"/>
      <c r="AD12" s="433"/>
      <c r="AE12" s="261" t="s">
        <v>150</v>
      </c>
      <c r="AF12" s="262"/>
      <c r="AG12" s="262"/>
      <c r="AH12" s="262"/>
      <c r="AI12" s="263"/>
    </row>
    <row r="13" spans="1:38" ht="20.100000000000001" customHeight="1" x14ac:dyDescent="0.2">
      <c r="B13" s="218">
        <v>1</v>
      </c>
      <c r="C13" s="218"/>
      <c r="D13" s="218"/>
      <c r="E13" s="219"/>
      <c r="F13" s="252"/>
      <c r="G13" s="212"/>
      <c r="H13" s="212"/>
      <c r="I13" s="212"/>
      <c r="J13" s="212"/>
      <c r="K13" s="212"/>
      <c r="L13" s="212"/>
      <c r="M13" s="213"/>
      <c r="N13" s="253"/>
      <c r="O13" s="254"/>
      <c r="P13" s="254"/>
      <c r="Q13" s="254"/>
      <c r="R13" s="254"/>
      <c r="S13" s="254"/>
      <c r="T13" s="255"/>
      <c r="U13" s="268"/>
      <c r="V13" s="268"/>
      <c r="W13" s="268"/>
      <c r="X13" s="268"/>
      <c r="Y13" s="268"/>
      <c r="Z13" s="211"/>
      <c r="AA13" s="212"/>
      <c r="AB13" s="212"/>
      <c r="AC13" s="212"/>
      <c r="AD13" s="212"/>
      <c r="AE13" s="211"/>
      <c r="AF13" s="212"/>
      <c r="AG13" s="212"/>
      <c r="AH13" s="212"/>
      <c r="AI13" s="214"/>
      <c r="AJ13" s="24">
        <f>IF(OR(Z13="○",AE13="○"),1,0)</f>
        <v>0</v>
      </c>
    </row>
    <row r="14" spans="1:38" ht="20.100000000000001" customHeight="1" x14ac:dyDescent="0.2">
      <c r="B14" s="218">
        <v>2</v>
      </c>
      <c r="C14" s="218"/>
      <c r="D14" s="218"/>
      <c r="E14" s="219"/>
      <c r="F14" s="247"/>
      <c r="G14" s="245"/>
      <c r="H14" s="245"/>
      <c r="I14" s="245"/>
      <c r="J14" s="245"/>
      <c r="K14" s="245"/>
      <c r="L14" s="245"/>
      <c r="M14" s="248"/>
      <c r="N14" s="249"/>
      <c r="O14" s="250"/>
      <c r="P14" s="250"/>
      <c r="Q14" s="250"/>
      <c r="R14" s="250"/>
      <c r="S14" s="250"/>
      <c r="T14" s="251"/>
      <c r="U14" s="271"/>
      <c r="V14" s="271"/>
      <c r="W14" s="271"/>
      <c r="X14" s="271"/>
      <c r="Y14" s="271"/>
      <c r="Z14" s="244"/>
      <c r="AA14" s="245"/>
      <c r="AB14" s="245"/>
      <c r="AC14" s="245"/>
      <c r="AD14" s="245"/>
      <c r="AE14" s="244"/>
      <c r="AF14" s="245"/>
      <c r="AG14" s="245"/>
      <c r="AH14" s="245"/>
      <c r="AI14" s="246"/>
      <c r="AJ14" s="24">
        <f t="shared" ref="AJ14:AJ42" si="0">IF(OR(Z14="○",AE14="○"),1,0)</f>
        <v>0</v>
      </c>
    </row>
    <row r="15" spans="1:38" ht="20.100000000000001" customHeight="1" x14ac:dyDescent="0.2">
      <c r="B15" s="218">
        <v>3</v>
      </c>
      <c r="C15" s="218"/>
      <c r="D15" s="218"/>
      <c r="E15" s="219"/>
      <c r="F15" s="247"/>
      <c r="G15" s="245"/>
      <c r="H15" s="245"/>
      <c r="I15" s="245"/>
      <c r="J15" s="245"/>
      <c r="K15" s="245"/>
      <c r="L15" s="245"/>
      <c r="M15" s="248"/>
      <c r="N15" s="249"/>
      <c r="O15" s="250"/>
      <c r="P15" s="250"/>
      <c r="Q15" s="250"/>
      <c r="R15" s="250"/>
      <c r="S15" s="250"/>
      <c r="T15" s="251"/>
      <c r="U15" s="271"/>
      <c r="V15" s="271"/>
      <c r="W15" s="271"/>
      <c r="X15" s="271"/>
      <c r="Y15" s="271"/>
      <c r="Z15" s="244"/>
      <c r="AA15" s="245"/>
      <c r="AB15" s="245"/>
      <c r="AC15" s="245"/>
      <c r="AD15" s="245"/>
      <c r="AE15" s="244"/>
      <c r="AF15" s="245"/>
      <c r="AG15" s="245"/>
      <c r="AH15" s="245"/>
      <c r="AI15" s="246"/>
      <c r="AJ15" s="24">
        <f t="shared" si="0"/>
        <v>0</v>
      </c>
    </row>
    <row r="16" spans="1:38" ht="20.100000000000001" customHeight="1" x14ac:dyDescent="0.2">
      <c r="B16" s="218">
        <v>4</v>
      </c>
      <c r="C16" s="218"/>
      <c r="D16" s="218"/>
      <c r="E16" s="219"/>
      <c r="F16" s="247"/>
      <c r="G16" s="245"/>
      <c r="H16" s="245"/>
      <c r="I16" s="245"/>
      <c r="J16" s="245"/>
      <c r="K16" s="245"/>
      <c r="L16" s="245"/>
      <c r="M16" s="248"/>
      <c r="N16" s="249"/>
      <c r="O16" s="250"/>
      <c r="P16" s="250"/>
      <c r="Q16" s="250"/>
      <c r="R16" s="250"/>
      <c r="S16" s="250"/>
      <c r="T16" s="251"/>
      <c r="U16" s="271"/>
      <c r="V16" s="271"/>
      <c r="W16" s="271"/>
      <c r="X16" s="271"/>
      <c r="Y16" s="271"/>
      <c r="Z16" s="244"/>
      <c r="AA16" s="245"/>
      <c r="AB16" s="245"/>
      <c r="AC16" s="245"/>
      <c r="AD16" s="245"/>
      <c r="AE16" s="244"/>
      <c r="AF16" s="245"/>
      <c r="AG16" s="245"/>
      <c r="AH16" s="245"/>
      <c r="AI16" s="246"/>
      <c r="AJ16" s="24">
        <f t="shared" si="0"/>
        <v>0</v>
      </c>
    </row>
    <row r="17" spans="2:36" ht="20.100000000000001" customHeight="1" x14ac:dyDescent="0.2">
      <c r="B17" s="218">
        <v>5</v>
      </c>
      <c r="C17" s="218"/>
      <c r="D17" s="218"/>
      <c r="E17" s="219"/>
      <c r="F17" s="247"/>
      <c r="G17" s="245"/>
      <c r="H17" s="245"/>
      <c r="I17" s="245"/>
      <c r="J17" s="245"/>
      <c r="K17" s="245"/>
      <c r="L17" s="245"/>
      <c r="M17" s="248"/>
      <c r="N17" s="249"/>
      <c r="O17" s="250"/>
      <c r="P17" s="250"/>
      <c r="Q17" s="250"/>
      <c r="R17" s="250"/>
      <c r="S17" s="250"/>
      <c r="T17" s="251"/>
      <c r="U17" s="271"/>
      <c r="V17" s="271"/>
      <c r="W17" s="271"/>
      <c r="X17" s="271"/>
      <c r="Y17" s="271"/>
      <c r="Z17" s="244"/>
      <c r="AA17" s="245"/>
      <c r="AB17" s="245"/>
      <c r="AC17" s="245"/>
      <c r="AD17" s="245"/>
      <c r="AE17" s="244"/>
      <c r="AF17" s="245"/>
      <c r="AG17" s="245"/>
      <c r="AH17" s="245"/>
      <c r="AI17" s="246"/>
      <c r="AJ17" s="24">
        <f t="shared" si="0"/>
        <v>0</v>
      </c>
    </row>
    <row r="18" spans="2:36" ht="20.100000000000001" customHeight="1" x14ac:dyDescent="0.2">
      <c r="B18" s="218">
        <v>6</v>
      </c>
      <c r="C18" s="218"/>
      <c r="D18" s="218"/>
      <c r="E18" s="219"/>
      <c r="F18" s="247"/>
      <c r="G18" s="245"/>
      <c r="H18" s="245"/>
      <c r="I18" s="245"/>
      <c r="J18" s="245"/>
      <c r="K18" s="245"/>
      <c r="L18" s="245"/>
      <c r="M18" s="248"/>
      <c r="N18" s="249"/>
      <c r="O18" s="250"/>
      <c r="P18" s="250"/>
      <c r="Q18" s="250"/>
      <c r="R18" s="250"/>
      <c r="S18" s="250"/>
      <c r="T18" s="251"/>
      <c r="U18" s="271"/>
      <c r="V18" s="271"/>
      <c r="W18" s="271"/>
      <c r="X18" s="271"/>
      <c r="Y18" s="271"/>
      <c r="Z18" s="244"/>
      <c r="AA18" s="245"/>
      <c r="AB18" s="245"/>
      <c r="AC18" s="245"/>
      <c r="AD18" s="245"/>
      <c r="AE18" s="244"/>
      <c r="AF18" s="245"/>
      <c r="AG18" s="245"/>
      <c r="AH18" s="245"/>
      <c r="AI18" s="246"/>
      <c r="AJ18" s="24">
        <f t="shared" si="0"/>
        <v>0</v>
      </c>
    </row>
    <row r="19" spans="2:36" ht="20.100000000000001" customHeight="1" x14ac:dyDescent="0.2">
      <c r="B19" s="218">
        <v>7</v>
      </c>
      <c r="C19" s="218"/>
      <c r="D19" s="218"/>
      <c r="E19" s="219"/>
      <c r="F19" s="247"/>
      <c r="G19" s="245"/>
      <c r="H19" s="245"/>
      <c r="I19" s="245"/>
      <c r="J19" s="245"/>
      <c r="K19" s="245"/>
      <c r="L19" s="245"/>
      <c r="M19" s="248"/>
      <c r="N19" s="249"/>
      <c r="O19" s="250"/>
      <c r="P19" s="250"/>
      <c r="Q19" s="250"/>
      <c r="R19" s="250"/>
      <c r="S19" s="250"/>
      <c r="T19" s="251"/>
      <c r="U19" s="271"/>
      <c r="V19" s="271"/>
      <c r="W19" s="271"/>
      <c r="X19" s="271"/>
      <c r="Y19" s="271"/>
      <c r="Z19" s="244"/>
      <c r="AA19" s="245"/>
      <c r="AB19" s="245"/>
      <c r="AC19" s="245"/>
      <c r="AD19" s="245"/>
      <c r="AE19" s="244"/>
      <c r="AF19" s="245"/>
      <c r="AG19" s="245"/>
      <c r="AH19" s="245"/>
      <c r="AI19" s="246"/>
      <c r="AJ19" s="24">
        <f t="shared" si="0"/>
        <v>0</v>
      </c>
    </row>
    <row r="20" spans="2:36" ht="20.100000000000001" customHeight="1" x14ac:dyDescent="0.2">
      <c r="B20" s="218">
        <v>8</v>
      </c>
      <c r="C20" s="218"/>
      <c r="D20" s="218"/>
      <c r="E20" s="219"/>
      <c r="F20" s="247"/>
      <c r="G20" s="245"/>
      <c r="H20" s="245"/>
      <c r="I20" s="245"/>
      <c r="J20" s="245"/>
      <c r="K20" s="245"/>
      <c r="L20" s="245"/>
      <c r="M20" s="248"/>
      <c r="N20" s="249"/>
      <c r="O20" s="250"/>
      <c r="P20" s="250"/>
      <c r="Q20" s="250"/>
      <c r="R20" s="250"/>
      <c r="S20" s="250"/>
      <c r="T20" s="251"/>
      <c r="U20" s="271"/>
      <c r="V20" s="271"/>
      <c r="W20" s="271"/>
      <c r="X20" s="271"/>
      <c r="Y20" s="271"/>
      <c r="Z20" s="244"/>
      <c r="AA20" s="245"/>
      <c r="AB20" s="245"/>
      <c r="AC20" s="245"/>
      <c r="AD20" s="245"/>
      <c r="AE20" s="244"/>
      <c r="AF20" s="245"/>
      <c r="AG20" s="245"/>
      <c r="AH20" s="245"/>
      <c r="AI20" s="246"/>
      <c r="AJ20" s="24">
        <f t="shared" si="0"/>
        <v>0</v>
      </c>
    </row>
    <row r="21" spans="2:36" ht="20.100000000000001" customHeight="1" x14ac:dyDescent="0.2">
      <c r="B21" s="218">
        <v>9</v>
      </c>
      <c r="C21" s="218"/>
      <c r="D21" s="218"/>
      <c r="E21" s="219"/>
      <c r="F21" s="247"/>
      <c r="G21" s="245"/>
      <c r="H21" s="245"/>
      <c r="I21" s="245"/>
      <c r="J21" s="245"/>
      <c r="K21" s="245"/>
      <c r="L21" s="245"/>
      <c r="M21" s="248"/>
      <c r="N21" s="249"/>
      <c r="O21" s="250"/>
      <c r="P21" s="250"/>
      <c r="Q21" s="250"/>
      <c r="R21" s="250"/>
      <c r="S21" s="250"/>
      <c r="T21" s="251"/>
      <c r="U21" s="271"/>
      <c r="V21" s="271"/>
      <c r="W21" s="271"/>
      <c r="X21" s="271"/>
      <c r="Y21" s="271"/>
      <c r="Z21" s="244"/>
      <c r="AA21" s="245"/>
      <c r="AB21" s="245"/>
      <c r="AC21" s="245"/>
      <c r="AD21" s="245"/>
      <c r="AE21" s="244"/>
      <c r="AF21" s="245"/>
      <c r="AG21" s="245"/>
      <c r="AH21" s="245"/>
      <c r="AI21" s="246"/>
      <c r="AJ21" s="24">
        <f t="shared" si="0"/>
        <v>0</v>
      </c>
    </row>
    <row r="22" spans="2:36" ht="20.100000000000001" customHeight="1" x14ac:dyDescent="0.2">
      <c r="B22" s="218">
        <v>10</v>
      </c>
      <c r="C22" s="218"/>
      <c r="D22" s="218"/>
      <c r="E22" s="219"/>
      <c r="F22" s="247"/>
      <c r="G22" s="245"/>
      <c r="H22" s="245"/>
      <c r="I22" s="245"/>
      <c r="J22" s="245"/>
      <c r="K22" s="245"/>
      <c r="L22" s="245"/>
      <c r="M22" s="248"/>
      <c r="N22" s="249"/>
      <c r="O22" s="250"/>
      <c r="P22" s="250"/>
      <c r="Q22" s="250"/>
      <c r="R22" s="250"/>
      <c r="S22" s="250"/>
      <c r="T22" s="251"/>
      <c r="U22" s="271"/>
      <c r="V22" s="271"/>
      <c r="W22" s="271"/>
      <c r="X22" s="271"/>
      <c r="Y22" s="271"/>
      <c r="Z22" s="244"/>
      <c r="AA22" s="245"/>
      <c r="AB22" s="245"/>
      <c r="AC22" s="245"/>
      <c r="AD22" s="245"/>
      <c r="AE22" s="244"/>
      <c r="AF22" s="245"/>
      <c r="AG22" s="245"/>
      <c r="AH22" s="245"/>
      <c r="AI22" s="246"/>
      <c r="AJ22" s="24">
        <f t="shared" si="0"/>
        <v>0</v>
      </c>
    </row>
    <row r="23" spans="2:36" ht="20.100000000000001" customHeight="1" x14ac:dyDescent="0.2">
      <c r="B23" s="218">
        <v>11</v>
      </c>
      <c r="C23" s="218"/>
      <c r="D23" s="218"/>
      <c r="E23" s="219"/>
      <c r="F23" s="247"/>
      <c r="G23" s="245"/>
      <c r="H23" s="245"/>
      <c r="I23" s="245"/>
      <c r="J23" s="245"/>
      <c r="K23" s="245"/>
      <c r="L23" s="245"/>
      <c r="M23" s="248"/>
      <c r="N23" s="249"/>
      <c r="O23" s="250"/>
      <c r="P23" s="250"/>
      <c r="Q23" s="250"/>
      <c r="R23" s="250"/>
      <c r="S23" s="250"/>
      <c r="T23" s="251"/>
      <c r="U23" s="271"/>
      <c r="V23" s="271"/>
      <c r="W23" s="271"/>
      <c r="X23" s="271"/>
      <c r="Y23" s="271"/>
      <c r="Z23" s="244"/>
      <c r="AA23" s="245"/>
      <c r="AB23" s="245"/>
      <c r="AC23" s="245"/>
      <c r="AD23" s="245"/>
      <c r="AE23" s="244"/>
      <c r="AF23" s="245"/>
      <c r="AG23" s="245"/>
      <c r="AH23" s="245"/>
      <c r="AI23" s="246"/>
      <c r="AJ23" s="24">
        <f t="shared" si="0"/>
        <v>0</v>
      </c>
    </row>
    <row r="24" spans="2:36" ht="20.100000000000001" customHeight="1" x14ac:dyDescent="0.2">
      <c r="B24" s="218">
        <v>12</v>
      </c>
      <c r="C24" s="218"/>
      <c r="D24" s="218"/>
      <c r="E24" s="219"/>
      <c r="F24" s="247"/>
      <c r="G24" s="245"/>
      <c r="H24" s="245"/>
      <c r="I24" s="245"/>
      <c r="J24" s="245"/>
      <c r="K24" s="245"/>
      <c r="L24" s="245"/>
      <c r="M24" s="248"/>
      <c r="N24" s="249"/>
      <c r="O24" s="250"/>
      <c r="P24" s="250"/>
      <c r="Q24" s="250"/>
      <c r="R24" s="250"/>
      <c r="S24" s="250"/>
      <c r="T24" s="251"/>
      <c r="U24" s="271"/>
      <c r="V24" s="271"/>
      <c r="W24" s="271"/>
      <c r="X24" s="271"/>
      <c r="Y24" s="271"/>
      <c r="Z24" s="244"/>
      <c r="AA24" s="245"/>
      <c r="AB24" s="245"/>
      <c r="AC24" s="245"/>
      <c r="AD24" s="245"/>
      <c r="AE24" s="244"/>
      <c r="AF24" s="245"/>
      <c r="AG24" s="245"/>
      <c r="AH24" s="245"/>
      <c r="AI24" s="246"/>
      <c r="AJ24" s="24">
        <f t="shared" si="0"/>
        <v>0</v>
      </c>
    </row>
    <row r="25" spans="2:36" ht="20.100000000000001" customHeight="1" x14ac:dyDescent="0.2">
      <c r="B25" s="218">
        <v>13</v>
      </c>
      <c r="C25" s="218"/>
      <c r="D25" s="218"/>
      <c r="E25" s="219"/>
      <c r="F25" s="247"/>
      <c r="G25" s="245"/>
      <c r="H25" s="245"/>
      <c r="I25" s="245"/>
      <c r="J25" s="245"/>
      <c r="K25" s="245"/>
      <c r="L25" s="245"/>
      <c r="M25" s="248"/>
      <c r="N25" s="249"/>
      <c r="O25" s="250"/>
      <c r="P25" s="250"/>
      <c r="Q25" s="250"/>
      <c r="R25" s="250"/>
      <c r="S25" s="250"/>
      <c r="T25" s="251"/>
      <c r="U25" s="271"/>
      <c r="V25" s="271"/>
      <c r="W25" s="271"/>
      <c r="X25" s="271"/>
      <c r="Y25" s="271"/>
      <c r="Z25" s="244"/>
      <c r="AA25" s="245"/>
      <c r="AB25" s="245"/>
      <c r="AC25" s="245"/>
      <c r="AD25" s="245"/>
      <c r="AE25" s="244"/>
      <c r="AF25" s="245"/>
      <c r="AG25" s="245"/>
      <c r="AH25" s="245"/>
      <c r="AI25" s="246"/>
      <c r="AJ25" s="24">
        <f t="shared" si="0"/>
        <v>0</v>
      </c>
    </row>
    <row r="26" spans="2:36" ht="20.100000000000001" customHeight="1" x14ac:dyDescent="0.2">
      <c r="B26" s="218">
        <v>14</v>
      </c>
      <c r="C26" s="218"/>
      <c r="D26" s="218"/>
      <c r="E26" s="219"/>
      <c r="F26" s="247"/>
      <c r="G26" s="245"/>
      <c r="H26" s="245"/>
      <c r="I26" s="245"/>
      <c r="J26" s="245"/>
      <c r="K26" s="245"/>
      <c r="L26" s="245"/>
      <c r="M26" s="248"/>
      <c r="N26" s="249"/>
      <c r="O26" s="250"/>
      <c r="P26" s="250"/>
      <c r="Q26" s="250"/>
      <c r="R26" s="250"/>
      <c r="S26" s="250"/>
      <c r="T26" s="251"/>
      <c r="U26" s="271"/>
      <c r="V26" s="271"/>
      <c r="W26" s="271"/>
      <c r="X26" s="271"/>
      <c r="Y26" s="271"/>
      <c r="Z26" s="244"/>
      <c r="AA26" s="245"/>
      <c r="AB26" s="245"/>
      <c r="AC26" s="245"/>
      <c r="AD26" s="245"/>
      <c r="AE26" s="244"/>
      <c r="AF26" s="245"/>
      <c r="AG26" s="245"/>
      <c r="AH26" s="245"/>
      <c r="AI26" s="246"/>
      <c r="AJ26" s="24">
        <f t="shared" si="0"/>
        <v>0</v>
      </c>
    </row>
    <row r="27" spans="2:36" ht="20.100000000000001" customHeight="1" x14ac:dyDescent="0.2">
      <c r="B27" s="218">
        <v>15</v>
      </c>
      <c r="C27" s="218"/>
      <c r="D27" s="218"/>
      <c r="E27" s="219"/>
      <c r="F27" s="247"/>
      <c r="G27" s="245"/>
      <c r="H27" s="245"/>
      <c r="I27" s="245"/>
      <c r="J27" s="245"/>
      <c r="K27" s="245"/>
      <c r="L27" s="245"/>
      <c r="M27" s="248"/>
      <c r="N27" s="249"/>
      <c r="O27" s="250"/>
      <c r="P27" s="250"/>
      <c r="Q27" s="250"/>
      <c r="R27" s="250"/>
      <c r="S27" s="250"/>
      <c r="T27" s="251"/>
      <c r="U27" s="271"/>
      <c r="V27" s="271"/>
      <c r="W27" s="271"/>
      <c r="X27" s="271"/>
      <c r="Y27" s="271"/>
      <c r="Z27" s="244"/>
      <c r="AA27" s="245"/>
      <c r="AB27" s="245"/>
      <c r="AC27" s="245"/>
      <c r="AD27" s="245"/>
      <c r="AE27" s="244"/>
      <c r="AF27" s="245"/>
      <c r="AG27" s="245"/>
      <c r="AH27" s="245"/>
      <c r="AI27" s="246"/>
      <c r="AJ27" s="24">
        <f t="shared" si="0"/>
        <v>0</v>
      </c>
    </row>
    <row r="28" spans="2:36" ht="20.100000000000001" customHeight="1" x14ac:dyDescent="0.2">
      <c r="B28" s="218">
        <v>16</v>
      </c>
      <c r="C28" s="218"/>
      <c r="D28" s="218"/>
      <c r="E28" s="219"/>
      <c r="F28" s="247"/>
      <c r="G28" s="245"/>
      <c r="H28" s="245"/>
      <c r="I28" s="245"/>
      <c r="J28" s="245"/>
      <c r="K28" s="245"/>
      <c r="L28" s="245"/>
      <c r="M28" s="248"/>
      <c r="N28" s="249"/>
      <c r="O28" s="250"/>
      <c r="P28" s="250"/>
      <c r="Q28" s="250"/>
      <c r="R28" s="250"/>
      <c r="S28" s="250"/>
      <c r="T28" s="251"/>
      <c r="U28" s="271"/>
      <c r="V28" s="271"/>
      <c r="W28" s="271"/>
      <c r="X28" s="271"/>
      <c r="Y28" s="271"/>
      <c r="Z28" s="244"/>
      <c r="AA28" s="245"/>
      <c r="AB28" s="245"/>
      <c r="AC28" s="245"/>
      <c r="AD28" s="245"/>
      <c r="AE28" s="244"/>
      <c r="AF28" s="245"/>
      <c r="AG28" s="245"/>
      <c r="AH28" s="245"/>
      <c r="AI28" s="246"/>
      <c r="AJ28" s="24">
        <f t="shared" si="0"/>
        <v>0</v>
      </c>
    </row>
    <row r="29" spans="2:36" ht="20.100000000000001" customHeight="1" x14ac:dyDescent="0.2">
      <c r="B29" s="218">
        <v>17</v>
      </c>
      <c r="C29" s="218"/>
      <c r="D29" s="218"/>
      <c r="E29" s="219"/>
      <c r="F29" s="247"/>
      <c r="G29" s="245"/>
      <c r="H29" s="245"/>
      <c r="I29" s="245"/>
      <c r="J29" s="245"/>
      <c r="K29" s="245"/>
      <c r="L29" s="245"/>
      <c r="M29" s="248"/>
      <c r="N29" s="249"/>
      <c r="O29" s="250"/>
      <c r="P29" s="250"/>
      <c r="Q29" s="250"/>
      <c r="R29" s="250"/>
      <c r="S29" s="250"/>
      <c r="T29" s="251"/>
      <c r="U29" s="271"/>
      <c r="V29" s="271"/>
      <c r="W29" s="271"/>
      <c r="X29" s="271"/>
      <c r="Y29" s="271"/>
      <c r="Z29" s="244"/>
      <c r="AA29" s="245"/>
      <c r="AB29" s="245"/>
      <c r="AC29" s="245"/>
      <c r="AD29" s="245"/>
      <c r="AE29" s="244"/>
      <c r="AF29" s="245"/>
      <c r="AG29" s="245"/>
      <c r="AH29" s="245"/>
      <c r="AI29" s="246"/>
      <c r="AJ29" s="24">
        <f t="shared" si="0"/>
        <v>0</v>
      </c>
    </row>
    <row r="30" spans="2:36" ht="20.100000000000001" customHeight="1" x14ac:dyDescent="0.2">
      <c r="B30" s="218">
        <v>18</v>
      </c>
      <c r="C30" s="218"/>
      <c r="D30" s="218"/>
      <c r="E30" s="219"/>
      <c r="F30" s="247"/>
      <c r="G30" s="245"/>
      <c r="H30" s="245"/>
      <c r="I30" s="245"/>
      <c r="J30" s="245"/>
      <c r="K30" s="245"/>
      <c r="L30" s="245"/>
      <c r="M30" s="248"/>
      <c r="N30" s="249"/>
      <c r="O30" s="250"/>
      <c r="P30" s="250"/>
      <c r="Q30" s="250"/>
      <c r="R30" s="250"/>
      <c r="S30" s="250"/>
      <c r="T30" s="251"/>
      <c r="U30" s="271"/>
      <c r="V30" s="271"/>
      <c r="W30" s="271"/>
      <c r="X30" s="271"/>
      <c r="Y30" s="271"/>
      <c r="Z30" s="244"/>
      <c r="AA30" s="245"/>
      <c r="AB30" s="245"/>
      <c r="AC30" s="245"/>
      <c r="AD30" s="245"/>
      <c r="AE30" s="244"/>
      <c r="AF30" s="245"/>
      <c r="AG30" s="245"/>
      <c r="AH30" s="245"/>
      <c r="AI30" s="246"/>
      <c r="AJ30" s="24">
        <f t="shared" si="0"/>
        <v>0</v>
      </c>
    </row>
    <row r="31" spans="2:36" ht="20.100000000000001" customHeight="1" x14ac:dyDescent="0.2">
      <c r="B31" s="218">
        <v>19</v>
      </c>
      <c r="C31" s="218"/>
      <c r="D31" s="218"/>
      <c r="E31" s="219"/>
      <c r="F31" s="247"/>
      <c r="G31" s="245"/>
      <c r="H31" s="245"/>
      <c r="I31" s="245"/>
      <c r="J31" s="245"/>
      <c r="K31" s="245"/>
      <c r="L31" s="245"/>
      <c r="M31" s="248"/>
      <c r="N31" s="249"/>
      <c r="O31" s="250"/>
      <c r="P31" s="250"/>
      <c r="Q31" s="250"/>
      <c r="R31" s="250"/>
      <c r="S31" s="250"/>
      <c r="T31" s="251"/>
      <c r="U31" s="271"/>
      <c r="V31" s="271"/>
      <c r="W31" s="271"/>
      <c r="X31" s="271"/>
      <c r="Y31" s="271"/>
      <c r="Z31" s="244"/>
      <c r="AA31" s="245"/>
      <c r="AB31" s="245"/>
      <c r="AC31" s="245"/>
      <c r="AD31" s="245"/>
      <c r="AE31" s="244"/>
      <c r="AF31" s="245"/>
      <c r="AG31" s="245"/>
      <c r="AH31" s="245"/>
      <c r="AI31" s="246"/>
      <c r="AJ31" s="24">
        <f t="shared" si="0"/>
        <v>0</v>
      </c>
    </row>
    <row r="32" spans="2:36" ht="20.100000000000001" customHeight="1" x14ac:dyDescent="0.2">
      <c r="B32" s="218">
        <v>20</v>
      </c>
      <c r="C32" s="218"/>
      <c r="D32" s="218"/>
      <c r="E32" s="219"/>
      <c r="F32" s="247"/>
      <c r="G32" s="245"/>
      <c r="H32" s="245"/>
      <c r="I32" s="245"/>
      <c r="J32" s="245"/>
      <c r="K32" s="245"/>
      <c r="L32" s="245"/>
      <c r="M32" s="248"/>
      <c r="N32" s="249"/>
      <c r="O32" s="250"/>
      <c r="P32" s="250"/>
      <c r="Q32" s="250"/>
      <c r="R32" s="250"/>
      <c r="S32" s="250"/>
      <c r="T32" s="251"/>
      <c r="U32" s="271"/>
      <c r="V32" s="271"/>
      <c r="W32" s="271"/>
      <c r="X32" s="271"/>
      <c r="Y32" s="271"/>
      <c r="Z32" s="244"/>
      <c r="AA32" s="245"/>
      <c r="AB32" s="245"/>
      <c r="AC32" s="245"/>
      <c r="AD32" s="245"/>
      <c r="AE32" s="244"/>
      <c r="AF32" s="245"/>
      <c r="AG32" s="245"/>
      <c r="AH32" s="245"/>
      <c r="AI32" s="246"/>
      <c r="AJ32" s="24">
        <f t="shared" si="0"/>
        <v>0</v>
      </c>
    </row>
    <row r="33" spans="2:36" ht="20.100000000000001" customHeight="1" x14ac:dyDescent="0.2">
      <c r="B33" s="218">
        <v>21</v>
      </c>
      <c r="C33" s="218"/>
      <c r="D33" s="218"/>
      <c r="E33" s="219"/>
      <c r="F33" s="247"/>
      <c r="G33" s="245"/>
      <c r="H33" s="245"/>
      <c r="I33" s="245"/>
      <c r="J33" s="245"/>
      <c r="K33" s="245"/>
      <c r="L33" s="245"/>
      <c r="M33" s="248"/>
      <c r="N33" s="249"/>
      <c r="O33" s="250"/>
      <c r="P33" s="250"/>
      <c r="Q33" s="250"/>
      <c r="R33" s="250"/>
      <c r="S33" s="250"/>
      <c r="T33" s="251"/>
      <c r="U33" s="271"/>
      <c r="V33" s="271"/>
      <c r="W33" s="271"/>
      <c r="X33" s="271"/>
      <c r="Y33" s="271"/>
      <c r="Z33" s="244"/>
      <c r="AA33" s="245"/>
      <c r="AB33" s="245"/>
      <c r="AC33" s="245"/>
      <c r="AD33" s="245"/>
      <c r="AE33" s="244"/>
      <c r="AF33" s="245"/>
      <c r="AG33" s="245"/>
      <c r="AH33" s="245"/>
      <c r="AI33" s="246"/>
      <c r="AJ33" s="24">
        <f t="shared" si="0"/>
        <v>0</v>
      </c>
    </row>
    <row r="34" spans="2:36" ht="20.100000000000001" customHeight="1" x14ac:dyDescent="0.2">
      <c r="B34" s="218">
        <v>22</v>
      </c>
      <c r="C34" s="218"/>
      <c r="D34" s="218"/>
      <c r="E34" s="219"/>
      <c r="F34" s="247"/>
      <c r="G34" s="245"/>
      <c r="H34" s="245"/>
      <c r="I34" s="245"/>
      <c r="J34" s="245"/>
      <c r="K34" s="245"/>
      <c r="L34" s="245"/>
      <c r="M34" s="248"/>
      <c r="N34" s="249"/>
      <c r="O34" s="250"/>
      <c r="P34" s="250"/>
      <c r="Q34" s="250"/>
      <c r="R34" s="250"/>
      <c r="S34" s="250"/>
      <c r="T34" s="251"/>
      <c r="U34" s="271"/>
      <c r="V34" s="271"/>
      <c r="W34" s="271"/>
      <c r="X34" s="271"/>
      <c r="Y34" s="271"/>
      <c r="Z34" s="244"/>
      <c r="AA34" s="245"/>
      <c r="AB34" s="245"/>
      <c r="AC34" s="245"/>
      <c r="AD34" s="245"/>
      <c r="AE34" s="244"/>
      <c r="AF34" s="245"/>
      <c r="AG34" s="245"/>
      <c r="AH34" s="245"/>
      <c r="AI34" s="246"/>
      <c r="AJ34" s="24">
        <f t="shared" si="0"/>
        <v>0</v>
      </c>
    </row>
    <row r="35" spans="2:36" ht="20.100000000000001" customHeight="1" x14ac:dyDescent="0.2">
      <c r="B35" s="218">
        <v>23</v>
      </c>
      <c r="C35" s="218"/>
      <c r="D35" s="218"/>
      <c r="E35" s="219"/>
      <c r="F35" s="247"/>
      <c r="G35" s="245"/>
      <c r="H35" s="245"/>
      <c r="I35" s="245"/>
      <c r="J35" s="245"/>
      <c r="K35" s="245"/>
      <c r="L35" s="245"/>
      <c r="M35" s="248"/>
      <c r="N35" s="249"/>
      <c r="O35" s="250"/>
      <c r="P35" s="250"/>
      <c r="Q35" s="250"/>
      <c r="R35" s="250"/>
      <c r="S35" s="250"/>
      <c r="T35" s="251"/>
      <c r="U35" s="271"/>
      <c r="V35" s="271"/>
      <c r="W35" s="271"/>
      <c r="X35" s="271"/>
      <c r="Y35" s="271"/>
      <c r="Z35" s="244"/>
      <c r="AA35" s="245"/>
      <c r="AB35" s="245"/>
      <c r="AC35" s="245"/>
      <c r="AD35" s="245"/>
      <c r="AE35" s="244"/>
      <c r="AF35" s="245"/>
      <c r="AG35" s="245"/>
      <c r="AH35" s="245"/>
      <c r="AI35" s="246"/>
      <c r="AJ35" s="24">
        <f t="shared" si="0"/>
        <v>0</v>
      </c>
    </row>
    <row r="36" spans="2:36" ht="20.100000000000001" customHeight="1" x14ac:dyDescent="0.2">
      <c r="B36" s="218">
        <v>24</v>
      </c>
      <c r="C36" s="218"/>
      <c r="D36" s="218"/>
      <c r="E36" s="219"/>
      <c r="F36" s="247"/>
      <c r="G36" s="245"/>
      <c r="H36" s="245"/>
      <c r="I36" s="245"/>
      <c r="J36" s="245"/>
      <c r="K36" s="245"/>
      <c r="L36" s="245"/>
      <c r="M36" s="248"/>
      <c r="N36" s="249"/>
      <c r="O36" s="250"/>
      <c r="P36" s="250"/>
      <c r="Q36" s="250"/>
      <c r="R36" s="250"/>
      <c r="S36" s="250"/>
      <c r="T36" s="251"/>
      <c r="U36" s="271"/>
      <c r="V36" s="271"/>
      <c r="W36" s="271"/>
      <c r="X36" s="271"/>
      <c r="Y36" s="271"/>
      <c r="Z36" s="244"/>
      <c r="AA36" s="245"/>
      <c r="AB36" s="245"/>
      <c r="AC36" s="245"/>
      <c r="AD36" s="245"/>
      <c r="AE36" s="244"/>
      <c r="AF36" s="245"/>
      <c r="AG36" s="245"/>
      <c r="AH36" s="245"/>
      <c r="AI36" s="246"/>
      <c r="AJ36" s="24">
        <f t="shared" si="0"/>
        <v>0</v>
      </c>
    </row>
    <row r="37" spans="2:36" ht="20.100000000000001" customHeight="1" x14ac:dyDescent="0.2">
      <c r="B37" s="218">
        <v>25</v>
      </c>
      <c r="C37" s="218"/>
      <c r="D37" s="218"/>
      <c r="E37" s="219"/>
      <c r="F37" s="247"/>
      <c r="G37" s="245"/>
      <c r="H37" s="245"/>
      <c r="I37" s="245"/>
      <c r="J37" s="245"/>
      <c r="K37" s="245"/>
      <c r="L37" s="245"/>
      <c r="M37" s="248"/>
      <c r="N37" s="249"/>
      <c r="O37" s="250"/>
      <c r="P37" s="250"/>
      <c r="Q37" s="250"/>
      <c r="R37" s="250"/>
      <c r="S37" s="250"/>
      <c r="T37" s="251"/>
      <c r="U37" s="271"/>
      <c r="V37" s="271"/>
      <c r="W37" s="271"/>
      <c r="X37" s="271"/>
      <c r="Y37" s="271"/>
      <c r="Z37" s="244"/>
      <c r="AA37" s="245"/>
      <c r="AB37" s="245"/>
      <c r="AC37" s="245"/>
      <c r="AD37" s="245"/>
      <c r="AE37" s="244"/>
      <c r="AF37" s="245"/>
      <c r="AG37" s="245"/>
      <c r="AH37" s="245"/>
      <c r="AI37" s="246"/>
      <c r="AJ37" s="24">
        <f t="shared" si="0"/>
        <v>0</v>
      </c>
    </row>
    <row r="38" spans="2:36" ht="20.100000000000001" customHeight="1" x14ac:dyDescent="0.2">
      <c r="B38" s="218">
        <v>26</v>
      </c>
      <c r="C38" s="218"/>
      <c r="D38" s="218"/>
      <c r="E38" s="219"/>
      <c r="F38" s="247"/>
      <c r="G38" s="245"/>
      <c r="H38" s="245"/>
      <c r="I38" s="245"/>
      <c r="J38" s="245"/>
      <c r="K38" s="245"/>
      <c r="L38" s="245"/>
      <c r="M38" s="248"/>
      <c r="N38" s="249"/>
      <c r="O38" s="250"/>
      <c r="P38" s="250"/>
      <c r="Q38" s="250"/>
      <c r="R38" s="250"/>
      <c r="S38" s="250"/>
      <c r="T38" s="251"/>
      <c r="U38" s="271"/>
      <c r="V38" s="271"/>
      <c r="W38" s="271"/>
      <c r="X38" s="271"/>
      <c r="Y38" s="271"/>
      <c r="Z38" s="244"/>
      <c r="AA38" s="245"/>
      <c r="AB38" s="245"/>
      <c r="AC38" s="245"/>
      <c r="AD38" s="245"/>
      <c r="AE38" s="244"/>
      <c r="AF38" s="245"/>
      <c r="AG38" s="245"/>
      <c r="AH38" s="245"/>
      <c r="AI38" s="246"/>
      <c r="AJ38" s="24">
        <f t="shared" si="0"/>
        <v>0</v>
      </c>
    </row>
    <row r="39" spans="2:36" ht="20.100000000000001" customHeight="1" x14ac:dyDescent="0.2">
      <c r="B39" s="218">
        <v>27</v>
      </c>
      <c r="C39" s="218"/>
      <c r="D39" s="218"/>
      <c r="E39" s="219"/>
      <c r="F39" s="247"/>
      <c r="G39" s="245"/>
      <c r="H39" s="245"/>
      <c r="I39" s="245"/>
      <c r="J39" s="245"/>
      <c r="K39" s="245"/>
      <c r="L39" s="245"/>
      <c r="M39" s="248"/>
      <c r="N39" s="249"/>
      <c r="O39" s="250"/>
      <c r="P39" s="250"/>
      <c r="Q39" s="250"/>
      <c r="R39" s="250"/>
      <c r="S39" s="250"/>
      <c r="T39" s="251"/>
      <c r="U39" s="271"/>
      <c r="V39" s="271"/>
      <c r="W39" s="271"/>
      <c r="X39" s="271"/>
      <c r="Y39" s="271"/>
      <c r="Z39" s="244"/>
      <c r="AA39" s="245"/>
      <c r="AB39" s="245"/>
      <c r="AC39" s="245"/>
      <c r="AD39" s="245"/>
      <c r="AE39" s="244"/>
      <c r="AF39" s="245"/>
      <c r="AG39" s="245"/>
      <c r="AH39" s="245"/>
      <c r="AI39" s="246"/>
      <c r="AJ39" s="24">
        <f t="shared" si="0"/>
        <v>0</v>
      </c>
    </row>
    <row r="40" spans="2:36" ht="20.100000000000001" customHeight="1" x14ac:dyDescent="0.2">
      <c r="B40" s="218">
        <v>28</v>
      </c>
      <c r="C40" s="218"/>
      <c r="D40" s="218"/>
      <c r="E40" s="219"/>
      <c r="F40" s="247"/>
      <c r="G40" s="245"/>
      <c r="H40" s="245"/>
      <c r="I40" s="245"/>
      <c r="J40" s="245"/>
      <c r="K40" s="245"/>
      <c r="L40" s="245"/>
      <c r="M40" s="248"/>
      <c r="N40" s="249"/>
      <c r="O40" s="250"/>
      <c r="P40" s="250"/>
      <c r="Q40" s="250"/>
      <c r="R40" s="250"/>
      <c r="S40" s="250"/>
      <c r="T40" s="251"/>
      <c r="U40" s="271"/>
      <c r="V40" s="271"/>
      <c r="W40" s="271"/>
      <c r="X40" s="271"/>
      <c r="Y40" s="271"/>
      <c r="Z40" s="244"/>
      <c r="AA40" s="245"/>
      <c r="AB40" s="245"/>
      <c r="AC40" s="245"/>
      <c r="AD40" s="245"/>
      <c r="AE40" s="244"/>
      <c r="AF40" s="245"/>
      <c r="AG40" s="245"/>
      <c r="AH40" s="245"/>
      <c r="AI40" s="246"/>
      <c r="AJ40" s="24">
        <f t="shared" si="0"/>
        <v>0</v>
      </c>
    </row>
    <row r="41" spans="2:36" ht="20.100000000000001" customHeight="1" x14ac:dyDescent="0.2">
      <c r="B41" s="218">
        <v>29</v>
      </c>
      <c r="C41" s="218"/>
      <c r="D41" s="218"/>
      <c r="E41" s="219"/>
      <c r="F41" s="247"/>
      <c r="G41" s="245"/>
      <c r="H41" s="245"/>
      <c r="I41" s="245"/>
      <c r="J41" s="245"/>
      <c r="K41" s="245"/>
      <c r="L41" s="245"/>
      <c r="M41" s="248"/>
      <c r="N41" s="249"/>
      <c r="O41" s="250"/>
      <c r="P41" s="250"/>
      <c r="Q41" s="250"/>
      <c r="R41" s="250"/>
      <c r="S41" s="250"/>
      <c r="T41" s="251"/>
      <c r="U41" s="271"/>
      <c r="V41" s="271"/>
      <c r="W41" s="271"/>
      <c r="X41" s="271"/>
      <c r="Y41" s="271"/>
      <c r="Z41" s="244"/>
      <c r="AA41" s="245"/>
      <c r="AB41" s="245"/>
      <c r="AC41" s="245"/>
      <c r="AD41" s="245"/>
      <c r="AE41" s="244"/>
      <c r="AF41" s="245"/>
      <c r="AG41" s="245"/>
      <c r="AH41" s="245"/>
      <c r="AI41" s="246"/>
      <c r="AJ41" s="24">
        <f t="shared" si="0"/>
        <v>0</v>
      </c>
    </row>
    <row r="42" spans="2:36" ht="20.100000000000001" customHeight="1" thickBot="1" x14ac:dyDescent="0.25">
      <c r="B42" s="218">
        <v>30</v>
      </c>
      <c r="C42" s="218"/>
      <c r="D42" s="218"/>
      <c r="E42" s="219"/>
      <c r="F42" s="256"/>
      <c r="G42" s="208"/>
      <c r="H42" s="208"/>
      <c r="I42" s="208"/>
      <c r="J42" s="208"/>
      <c r="K42" s="208"/>
      <c r="L42" s="208"/>
      <c r="M42" s="257"/>
      <c r="N42" s="258"/>
      <c r="O42" s="259"/>
      <c r="P42" s="259"/>
      <c r="Q42" s="259"/>
      <c r="R42" s="259"/>
      <c r="S42" s="259"/>
      <c r="T42" s="260"/>
      <c r="U42" s="274"/>
      <c r="V42" s="274"/>
      <c r="W42" s="274"/>
      <c r="X42" s="274"/>
      <c r="Y42" s="274"/>
      <c r="Z42" s="207"/>
      <c r="AA42" s="208"/>
      <c r="AB42" s="208"/>
      <c r="AC42" s="208"/>
      <c r="AD42" s="208"/>
      <c r="AE42" s="207"/>
      <c r="AF42" s="208"/>
      <c r="AG42" s="208"/>
      <c r="AH42" s="208"/>
      <c r="AI42" s="209"/>
      <c r="AJ42" s="24">
        <f t="shared" si="0"/>
        <v>0</v>
      </c>
    </row>
    <row r="43" spans="2:36" ht="21.6" customHeight="1" x14ac:dyDescent="0.2"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31">
        <f>SUM(AJ13:AJ42)</f>
        <v>0</v>
      </c>
    </row>
  </sheetData>
  <mergeCells count="204">
    <mergeCell ref="AE28:AI28"/>
    <mergeCell ref="B29:E29"/>
    <mergeCell ref="Z29:AD29"/>
    <mergeCell ref="AE29:AI29"/>
    <mergeCell ref="B30:E30"/>
    <mergeCell ref="Z30:AD30"/>
    <mergeCell ref="AE30:AI30"/>
    <mergeCell ref="B31:E31"/>
    <mergeCell ref="Z31:AD31"/>
    <mergeCell ref="AE31:AI31"/>
    <mergeCell ref="B23:E23"/>
    <mergeCell ref="Z23:AD23"/>
    <mergeCell ref="AE23:AI23"/>
    <mergeCell ref="Z19:AD19"/>
    <mergeCell ref="AE19:AI19"/>
    <mergeCell ref="B20:E20"/>
    <mergeCell ref="Z20:AD20"/>
    <mergeCell ref="AE20:AI20"/>
    <mergeCell ref="B22:E22"/>
    <mergeCell ref="Z22:AD22"/>
    <mergeCell ref="B19:E19"/>
    <mergeCell ref="AE22:AI22"/>
    <mergeCell ref="U22:Y22"/>
    <mergeCell ref="U23:Y23"/>
    <mergeCell ref="N39:T39"/>
    <mergeCell ref="B40:E40"/>
    <mergeCell ref="Z40:AD40"/>
    <mergeCell ref="AE40:AI40"/>
    <mergeCell ref="B41:E41"/>
    <mergeCell ref="Z41:AD41"/>
    <mergeCell ref="AE41:AI41"/>
    <mergeCell ref="U40:Y40"/>
    <mergeCell ref="U41:Y41"/>
    <mergeCell ref="F40:M40"/>
    <mergeCell ref="F41:M41"/>
    <mergeCell ref="N40:T40"/>
    <mergeCell ref="N41:T41"/>
    <mergeCell ref="B42:E42"/>
    <mergeCell ref="Z42:AD42"/>
    <mergeCell ref="AE42:AI42"/>
    <mergeCell ref="B13:E13"/>
    <mergeCell ref="Z13:AD13"/>
    <mergeCell ref="AE13:AI13"/>
    <mergeCell ref="B14:E14"/>
    <mergeCell ref="Z14:AD14"/>
    <mergeCell ref="AE14:AI14"/>
    <mergeCell ref="B15:E15"/>
    <mergeCell ref="Z15:AD15"/>
    <mergeCell ref="AE15:AI15"/>
    <mergeCell ref="B16:E16"/>
    <mergeCell ref="Z16:AD16"/>
    <mergeCell ref="B38:E38"/>
    <mergeCell ref="Z38:AD38"/>
    <mergeCell ref="AE38:AI38"/>
    <mergeCell ref="B39:E39"/>
    <mergeCell ref="Z39:AD39"/>
    <mergeCell ref="AE39:AI39"/>
    <mergeCell ref="U38:Y38"/>
    <mergeCell ref="U39:Y39"/>
    <mergeCell ref="F38:M38"/>
    <mergeCell ref="F39:M39"/>
    <mergeCell ref="B36:E36"/>
    <mergeCell ref="Z36:AD36"/>
    <mergeCell ref="AE36:AI36"/>
    <mergeCell ref="B37:E37"/>
    <mergeCell ref="Z37:AD37"/>
    <mergeCell ref="AE37:AI37"/>
    <mergeCell ref="U36:Y36"/>
    <mergeCell ref="U37:Y37"/>
    <mergeCell ref="F36:M36"/>
    <mergeCell ref="F37:M37"/>
    <mergeCell ref="N36:T36"/>
    <mergeCell ref="N37:T37"/>
    <mergeCell ref="B34:E34"/>
    <mergeCell ref="Z34:AD34"/>
    <mergeCell ref="AE34:AI34"/>
    <mergeCell ref="B35:E35"/>
    <mergeCell ref="Z35:AD35"/>
    <mergeCell ref="AE35:AI35"/>
    <mergeCell ref="U35:Y35"/>
    <mergeCell ref="F34:M34"/>
    <mergeCell ref="F35:M35"/>
    <mergeCell ref="N35:T35"/>
    <mergeCell ref="U34:Y34"/>
    <mergeCell ref="N34:T34"/>
    <mergeCell ref="B33:E33"/>
    <mergeCell ref="Z33:AD33"/>
    <mergeCell ref="AE33:AI33"/>
    <mergeCell ref="B24:E24"/>
    <mergeCell ref="Z24:AD24"/>
    <mergeCell ref="AE24:AI24"/>
    <mergeCell ref="B25:E25"/>
    <mergeCell ref="Z25:AD25"/>
    <mergeCell ref="AE25:AI25"/>
    <mergeCell ref="B26:E26"/>
    <mergeCell ref="Z26:AD26"/>
    <mergeCell ref="AE26:AI26"/>
    <mergeCell ref="B27:E27"/>
    <mergeCell ref="Z27:AD27"/>
    <mergeCell ref="AE27:AI27"/>
    <mergeCell ref="B28:E28"/>
    <mergeCell ref="U30:Y30"/>
    <mergeCell ref="U31:Y31"/>
    <mergeCell ref="U32:Y32"/>
    <mergeCell ref="U33:Y33"/>
    <mergeCell ref="B32:E32"/>
    <mergeCell ref="Z32:AD32"/>
    <mergeCell ref="AE32:AI32"/>
    <mergeCell ref="Z28:AD28"/>
    <mergeCell ref="C2:AB3"/>
    <mergeCell ref="AE2:AF2"/>
    <mergeCell ref="B5:E5"/>
    <mergeCell ref="F5:K5"/>
    <mergeCell ref="B6:H6"/>
    <mergeCell ref="B8:E8"/>
    <mergeCell ref="F8:T9"/>
    <mergeCell ref="U8:X8"/>
    <mergeCell ref="Y8:AI9"/>
    <mergeCell ref="B9:E9"/>
    <mergeCell ref="U9:X9"/>
    <mergeCell ref="AE5:AH5"/>
    <mergeCell ref="Y5:AA5"/>
    <mergeCell ref="AB5:AD5"/>
    <mergeCell ref="B11:E11"/>
    <mergeCell ref="B12:E12"/>
    <mergeCell ref="Z12:AD12"/>
    <mergeCell ref="AE12:AI12"/>
    <mergeCell ref="B21:E21"/>
    <mergeCell ref="Z21:AD21"/>
    <mergeCell ref="AE21:AI21"/>
    <mergeCell ref="AE16:AI16"/>
    <mergeCell ref="U21:Y21"/>
    <mergeCell ref="F11:Y11"/>
    <mergeCell ref="Z11:AD11"/>
    <mergeCell ref="AE11:AI11"/>
    <mergeCell ref="B17:E17"/>
    <mergeCell ref="Z17:AD17"/>
    <mergeCell ref="AE17:AI17"/>
    <mergeCell ref="B18:E18"/>
    <mergeCell ref="Z18:AD18"/>
    <mergeCell ref="AE18:AI18"/>
    <mergeCell ref="U24:Y24"/>
    <mergeCell ref="U25:Y25"/>
    <mergeCell ref="U26:Y26"/>
    <mergeCell ref="U27:Y27"/>
    <mergeCell ref="U28:Y28"/>
    <mergeCell ref="U29:Y29"/>
    <mergeCell ref="U12:Y12"/>
    <mergeCell ref="U13:Y13"/>
    <mergeCell ref="U14:Y14"/>
    <mergeCell ref="U15:Y15"/>
    <mergeCell ref="U16:Y16"/>
    <mergeCell ref="U17:Y17"/>
    <mergeCell ref="U18:Y18"/>
    <mergeCell ref="U19:Y19"/>
    <mergeCell ref="U20:Y20"/>
    <mergeCell ref="U42:Y42"/>
    <mergeCell ref="F12:M12"/>
    <mergeCell ref="F13:M13"/>
    <mergeCell ref="F14:M14"/>
    <mergeCell ref="F15:M15"/>
    <mergeCell ref="F16:M16"/>
    <mergeCell ref="F17:M17"/>
    <mergeCell ref="F18:M18"/>
    <mergeCell ref="F19:M19"/>
    <mergeCell ref="F20:M20"/>
    <mergeCell ref="F21:M21"/>
    <mergeCell ref="F22:M22"/>
    <mergeCell ref="F23:M23"/>
    <mergeCell ref="F24:M24"/>
    <mergeCell ref="F25:M25"/>
    <mergeCell ref="F26:M26"/>
    <mergeCell ref="F27:M27"/>
    <mergeCell ref="F28:M28"/>
    <mergeCell ref="F29:M29"/>
    <mergeCell ref="F30:M30"/>
    <mergeCell ref="F31:M31"/>
    <mergeCell ref="F32:M32"/>
    <mergeCell ref="F33:M33"/>
    <mergeCell ref="N42:T42"/>
    <mergeCell ref="F42:M42"/>
    <mergeCell ref="N12:T12"/>
    <mergeCell ref="N13:T13"/>
    <mergeCell ref="N14:T14"/>
    <mergeCell ref="N15:T15"/>
    <mergeCell ref="N16:T16"/>
    <mergeCell ref="N17:T17"/>
    <mergeCell ref="N18:T18"/>
    <mergeCell ref="N19:T19"/>
    <mergeCell ref="N20:T20"/>
    <mergeCell ref="N21:T21"/>
    <mergeCell ref="N22:T22"/>
    <mergeCell ref="N23:T23"/>
    <mergeCell ref="N24:T24"/>
    <mergeCell ref="N25:T25"/>
    <mergeCell ref="N26:T26"/>
    <mergeCell ref="N27:T27"/>
    <mergeCell ref="N28:T28"/>
    <mergeCell ref="N29:T29"/>
    <mergeCell ref="N30:T30"/>
    <mergeCell ref="N31:T31"/>
    <mergeCell ref="N32:T32"/>
    <mergeCell ref="N33:T33"/>
    <mergeCell ref="N38:T38"/>
  </mergeCells>
  <phoneticPr fontId="3"/>
  <dataValidations count="6">
    <dataValidation type="list" allowBlank="1" showInputMessage="1" showErrorMessage="1" sqref="Z13:AI42" xr:uid="{15D1A7F7-5715-4120-BAEA-B2CA12366F27}">
      <formula1>"○"</formula1>
    </dataValidation>
    <dataValidation imeMode="on" allowBlank="1" showInputMessage="1" showErrorMessage="1" sqref="Z11 F11" xr:uid="{2DDFAD43-42FC-437E-9119-F97FAF8A65E8}"/>
    <dataValidation type="list" allowBlank="1" showInputMessage="1" showErrorMessage="1" sqref="U13:Y42" xr:uid="{832349C6-9153-490E-B886-9EA9EDB55DC0}">
      <formula1>"小１,小２,小３,小４,小５,小６,中１,中２,中３,高１,高２,高３,大１,大２,大３,大４,その他"</formula1>
    </dataValidation>
    <dataValidation type="list" imeMode="on" allowBlank="1" showInputMessage="1" showErrorMessage="1" sqref="AE11:AI11" xr:uid="{CD50D6BA-ECDF-4673-8965-55AA7140C02A}">
      <formula1>"２分,２分半,３分,３分半,４分,４分半,５分"</formula1>
    </dataValidation>
    <dataValidation imeMode="on" allowBlank="1" showInputMessage="1" showErrorMessage="1" prompt="姓と名の間に_x000a_全角スペースを_x000a_入れてください" sqref="F13:F42 N13:N42" xr:uid="{80C1D5E2-077A-4415-9B2C-4FCA53CF0BF4}"/>
    <dataValidation allowBlank="1" showInputMessage="1" showErrorMessage="1" prompt="クラブ情報_x000a_シートで入力" sqref="F8:T9 Y8:AI9" xr:uid="{58A9F279-E7C9-4DB1-8E2E-14281C0DFC03}"/>
  </dataValidations>
  <printOptions horizontalCentered="1"/>
  <pageMargins left="0.39370078740157483" right="0.39370078740157483" top="0.39370078740157483" bottom="0.19685039370078741" header="0.19685039370078741" footer="0.19685039370078741"/>
  <pageSetup paperSize="9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4135A-50B9-431F-96A7-C981E2D8AE16}">
  <dimension ref="A1:Y89"/>
  <sheetViews>
    <sheetView showZeros="0" zoomScale="85" zoomScaleNormal="85" workbookViewId="0">
      <pane ySplit="3" topLeftCell="A4" activePane="bottomLeft" state="frozen"/>
      <selection pane="bottomLeft" activeCell="T18" sqref="T18"/>
    </sheetView>
  </sheetViews>
  <sheetFormatPr defaultColWidth="9" defaultRowHeight="21.6" customHeight="1" x14ac:dyDescent="0.2"/>
  <cols>
    <col min="1" max="1" width="3.6640625" style="1" customWidth="1"/>
    <col min="2" max="3" width="12.6640625" style="1" customWidth="1"/>
    <col min="4" max="5" width="8.6640625" style="1" customWidth="1"/>
    <col min="6" max="6" width="2.6640625" style="1" customWidth="1"/>
    <col min="7" max="7" width="3.6640625" style="1" customWidth="1"/>
    <col min="8" max="9" width="12.6640625" style="1" customWidth="1"/>
    <col min="10" max="10" width="9" style="1"/>
    <col min="11" max="11" width="8.6640625" style="1" customWidth="1"/>
    <col min="12" max="12" width="2.6640625" style="1" customWidth="1"/>
    <col min="13" max="13" width="3.6640625" style="1" customWidth="1"/>
    <col min="14" max="15" width="12.6640625" style="1" customWidth="1"/>
    <col min="16" max="18" width="8.6640625" style="1" customWidth="1"/>
    <col min="19" max="19" width="2.6640625" style="1" customWidth="1"/>
    <col min="20" max="20" width="3.6640625" style="1" customWidth="1"/>
    <col min="21" max="22" width="12.6640625" style="1" customWidth="1"/>
    <col min="23" max="16384" width="9" style="1"/>
  </cols>
  <sheetData>
    <row r="1" spans="1:24" ht="21.6" customHeight="1" x14ac:dyDescent="0.2">
      <c r="B1" s="13" t="s">
        <v>40</v>
      </c>
      <c r="C1" s="13" t="s">
        <v>41</v>
      </c>
    </row>
    <row r="2" spans="1:24" ht="21.6" customHeight="1" x14ac:dyDescent="0.2">
      <c r="B2" s="9" t="s">
        <v>63</v>
      </c>
      <c r="C2" s="30">
        <f>クラブ情報!J6</f>
        <v>0</v>
      </c>
    </row>
    <row r="3" spans="1:24" ht="9.9" customHeight="1" x14ac:dyDescent="0.3"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4" ht="9.9" customHeight="1" x14ac:dyDescent="0.3">
      <c r="S4" s="12"/>
      <c r="T4" s="12"/>
      <c r="U4" s="12"/>
    </row>
    <row r="5" spans="1:24" ht="21.6" customHeight="1" x14ac:dyDescent="0.2">
      <c r="B5" s="1" t="s">
        <v>206</v>
      </c>
      <c r="H5" s="1" t="s">
        <v>206</v>
      </c>
      <c r="N5" s="1" t="s">
        <v>177</v>
      </c>
    </row>
    <row r="6" spans="1:24" ht="21.6" customHeight="1" x14ac:dyDescent="0.2">
      <c r="B6" s="1" t="s">
        <v>217</v>
      </c>
      <c r="H6" s="1" t="s">
        <v>218</v>
      </c>
      <c r="N6" s="1" t="s">
        <v>219</v>
      </c>
    </row>
    <row r="7" spans="1:24" ht="21.6" customHeight="1" x14ac:dyDescent="0.2">
      <c r="B7" s="32" t="s">
        <v>47</v>
      </c>
      <c r="C7" s="32" t="s">
        <v>42</v>
      </c>
      <c r="D7" s="32" t="s">
        <v>23</v>
      </c>
      <c r="E7" s="36" t="s">
        <v>48</v>
      </c>
      <c r="H7" s="32" t="s">
        <v>47</v>
      </c>
      <c r="I7" s="32" t="s">
        <v>42</v>
      </c>
      <c r="J7" s="32" t="s">
        <v>23</v>
      </c>
      <c r="K7" s="36" t="s">
        <v>48</v>
      </c>
      <c r="N7" s="32" t="s">
        <v>47</v>
      </c>
      <c r="O7" s="32" t="s">
        <v>42</v>
      </c>
      <c r="P7" s="32" t="s">
        <v>23</v>
      </c>
      <c r="Q7" s="32" t="s">
        <v>59</v>
      </c>
      <c r="U7" s="32"/>
      <c r="V7" s="210"/>
      <c r="W7" s="210"/>
      <c r="X7" s="210"/>
    </row>
    <row r="8" spans="1:24" ht="21.6" customHeight="1" x14ac:dyDescent="0.2">
      <c r="A8" s="1">
        <v>1</v>
      </c>
      <c r="B8" s="41">
        <f>①コンテスト男子!F12</f>
        <v>0</v>
      </c>
      <c r="C8" s="41">
        <f>①コンテスト男子!N12</f>
        <v>0</v>
      </c>
      <c r="D8" s="41">
        <f>①コンテスト男子!V12</f>
        <v>0</v>
      </c>
      <c r="E8" s="41">
        <f>①コンテスト男子!AE12</f>
        <v>0</v>
      </c>
      <c r="G8" s="1">
        <v>1</v>
      </c>
      <c r="H8" s="41">
        <f>①コンテスト男子!AR12</f>
        <v>0</v>
      </c>
      <c r="I8" s="41">
        <f>①コンテスト男子!AZ12</f>
        <v>0</v>
      </c>
      <c r="J8" s="41">
        <f>①コンテスト男子!BH12</f>
        <v>0</v>
      </c>
      <c r="K8" s="41"/>
      <c r="M8" s="1">
        <v>1</v>
      </c>
      <c r="N8" s="41">
        <f>⑦コンテストチーム!F13</f>
        <v>0</v>
      </c>
      <c r="O8" s="41">
        <f>⑦コンテストチーム!P13</f>
        <v>0</v>
      </c>
      <c r="P8" s="43">
        <f>⑦コンテストチーム!Z13</f>
        <v>0</v>
      </c>
      <c r="Q8" s="41">
        <f>⑦コンテストチーム!AE13</f>
        <v>0</v>
      </c>
      <c r="U8" s="32"/>
      <c r="V8" s="32"/>
      <c r="W8" s="32"/>
      <c r="X8" s="32"/>
    </row>
    <row r="9" spans="1:24" ht="21.6" customHeight="1" x14ac:dyDescent="0.2">
      <c r="A9" s="1">
        <v>2</v>
      </c>
      <c r="B9" s="41">
        <f>①コンテスト男子!F13</f>
        <v>0</v>
      </c>
      <c r="C9" s="41">
        <f>①コンテスト男子!N13</f>
        <v>0</v>
      </c>
      <c r="D9" s="41">
        <f>①コンテスト男子!V13</f>
        <v>0</v>
      </c>
      <c r="E9" s="41">
        <f>①コンテスト男子!AE13</f>
        <v>0</v>
      </c>
      <c r="G9" s="1">
        <v>2</v>
      </c>
      <c r="H9" s="41">
        <f>①コンテスト男子!AR13</f>
        <v>0</v>
      </c>
      <c r="I9" s="41">
        <f>①コンテスト男子!AZ13</f>
        <v>0</v>
      </c>
      <c r="J9" s="41">
        <f>①コンテスト男子!BH13</f>
        <v>0</v>
      </c>
      <c r="K9" s="41"/>
      <c r="M9" s="1">
        <v>2</v>
      </c>
      <c r="N9" s="41">
        <f>⑦コンテストチーム!F14</f>
        <v>0</v>
      </c>
      <c r="O9" s="41">
        <f>⑦コンテストチーム!P14</f>
        <v>0</v>
      </c>
      <c r="P9" s="43">
        <f>⑦コンテストチーム!Z14</f>
        <v>0</v>
      </c>
      <c r="Q9" s="41">
        <f>⑦コンテストチーム!AE14</f>
        <v>0</v>
      </c>
      <c r="U9" s="32"/>
      <c r="V9" s="32"/>
      <c r="W9" s="32"/>
      <c r="X9" s="32"/>
    </row>
    <row r="10" spans="1:24" ht="21.6" customHeight="1" x14ac:dyDescent="0.2">
      <c r="A10" s="1">
        <v>3</v>
      </c>
      <c r="B10" s="41">
        <f>①コンテスト男子!F14</f>
        <v>0</v>
      </c>
      <c r="C10" s="41">
        <f>①コンテスト男子!N14</f>
        <v>0</v>
      </c>
      <c r="D10" s="41">
        <f>①コンテスト男子!V14</f>
        <v>0</v>
      </c>
      <c r="E10" s="41">
        <f>①コンテスト男子!AE14</f>
        <v>0</v>
      </c>
      <c r="G10" s="1">
        <v>3</v>
      </c>
      <c r="H10" s="41">
        <f>①コンテスト男子!AR14</f>
        <v>0</v>
      </c>
      <c r="I10" s="41">
        <f>①コンテスト男子!AZ14</f>
        <v>0</v>
      </c>
      <c r="J10" s="41">
        <f>①コンテスト男子!BH14</f>
        <v>0</v>
      </c>
      <c r="K10" s="41"/>
      <c r="M10" s="1">
        <v>3</v>
      </c>
      <c r="N10" s="41">
        <f>⑦コンテストチーム!F15</f>
        <v>0</v>
      </c>
      <c r="O10" s="41">
        <f>⑦コンテストチーム!P15</f>
        <v>0</v>
      </c>
      <c r="P10" s="43">
        <f>⑦コンテストチーム!Z15</f>
        <v>0</v>
      </c>
      <c r="Q10" s="41">
        <f>⑦コンテストチーム!AE15</f>
        <v>0</v>
      </c>
      <c r="U10" s="32"/>
      <c r="V10" s="32"/>
      <c r="W10" s="32"/>
      <c r="X10" s="32"/>
    </row>
    <row r="11" spans="1:24" ht="21.6" customHeight="1" x14ac:dyDescent="0.2">
      <c r="A11" s="1">
        <v>4</v>
      </c>
      <c r="B11" s="41">
        <f>①コンテスト男子!F15</f>
        <v>0</v>
      </c>
      <c r="C11" s="41">
        <f>①コンテスト男子!N15</f>
        <v>0</v>
      </c>
      <c r="D11" s="41">
        <f>①コンテスト男子!V15</f>
        <v>0</v>
      </c>
      <c r="E11" s="41">
        <f>①コンテスト男子!AE15</f>
        <v>0</v>
      </c>
      <c r="G11" s="1">
        <v>4</v>
      </c>
      <c r="H11" s="41">
        <f>①コンテスト男子!AR15</f>
        <v>0</v>
      </c>
      <c r="I11" s="41">
        <f>①コンテスト男子!AZ15</f>
        <v>0</v>
      </c>
      <c r="J11" s="41">
        <f>①コンテスト男子!BH15</f>
        <v>0</v>
      </c>
      <c r="K11" s="41"/>
      <c r="M11" s="1">
        <v>4</v>
      </c>
      <c r="N11" s="41">
        <f>⑦コンテストチーム!F16</f>
        <v>0</v>
      </c>
      <c r="O11" s="41">
        <f>⑦コンテストチーム!P16</f>
        <v>0</v>
      </c>
      <c r="P11" s="43">
        <f>⑦コンテストチーム!Z16</f>
        <v>0</v>
      </c>
      <c r="Q11" s="41">
        <f>⑦コンテストチーム!AE16</f>
        <v>0</v>
      </c>
      <c r="U11" s="32"/>
      <c r="V11" s="32"/>
      <c r="W11" s="32"/>
      <c r="X11" s="32"/>
    </row>
    <row r="12" spans="1:24" ht="21.6" customHeight="1" x14ac:dyDescent="0.2">
      <c r="A12" s="1">
        <v>5</v>
      </c>
      <c r="B12" s="41">
        <f>①コンテスト男子!F16</f>
        <v>0</v>
      </c>
      <c r="C12" s="41">
        <f>①コンテスト男子!N16</f>
        <v>0</v>
      </c>
      <c r="D12" s="41">
        <f>①コンテスト男子!V16</f>
        <v>0</v>
      </c>
      <c r="E12" s="41">
        <f>①コンテスト男子!AE16</f>
        <v>0</v>
      </c>
      <c r="G12" s="1">
        <v>5</v>
      </c>
      <c r="H12" s="41">
        <f>①コンテスト男子!AR16</f>
        <v>0</v>
      </c>
      <c r="I12" s="41">
        <f>①コンテスト男子!AZ16</f>
        <v>0</v>
      </c>
      <c r="J12" s="41">
        <f>①コンテスト男子!BH16</f>
        <v>0</v>
      </c>
      <c r="K12" s="41"/>
      <c r="M12" s="1">
        <v>5</v>
      </c>
      <c r="N12" s="41">
        <f>⑦コンテストチーム!F17</f>
        <v>0</v>
      </c>
      <c r="O12" s="41">
        <f>⑦コンテストチーム!P17</f>
        <v>0</v>
      </c>
      <c r="P12" s="43">
        <f>⑦コンテストチーム!Z17</f>
        <v>0</v>
      </c>
      <c r="Q12" s="41">
        <f>⑦コンテストチーム!AE17</f>
        <v>0</v>
      </c>
      <c r="U12" s="32"/>
      <c r="V12" s="32"/>
      <c r="W12" s="32"/>
      <c r="X12" s="32"/>
    </row>
    <row r="13" spans="1:24" ht="21.6" customHeight="1" x14ac:dyDescent="0.2">
      <c r="A13" s="1">
        <v>6</v>
      </c>
      <c r="B13" s="41">
        <f>①コンテスト男子!F17</f>
        <v>0</v>
      </c>
      <c r="C13" s="41">
        <f>①コンテスト男子!N17</f>
        <v>0</v>
      </c>
      <c r="D13" s="41">
        <f>①コンテスト男子!V17</f>
        <v>0</v>
      </c>
      <c r="E13" s="41">
        <f>①コンテスト男子!AE17</f>
        <v>0</v>
      </c>
      <c r="G13" s="1">
        <v>6</v>
      </c>
      <c r="H13" s="41">
        <f>①コンテスト男子!AR17</f>
        <v>0</v>
      </c>
      <c r="I13" s="41">
        <f>①コンテスト男子!AZ17</f>
        <v>0</v>
      </c>
      <c r="J13" s="41">
        <f>①コンテスト男子!BH17</f>
        <v>0</v>
      </c>
      <c r="K13" s="41"/>
      <c r="M13" s="1">
        <v>6</v>
      </c>
      <c r="N13" s="41">
        <f>⑦コンテストチーム!F18</f>
        <v>0</v>
      </c>
      <c r="O13" s="41">
        <f>⑦コンテストチーム!P18</f>
        <v>0</v>
      </c>
      <c r="P13" s="43">
        <f>⑦コンテストチーム!Z18</f>
        <v>0</v>
      </c>
      <c r="Q13" s="41">
        <f>⑦コンテストチーム!AE18</f>
        <v>0</v>
      </c>
      <c r="U13" s="32"/>
      <c r="V13" s="32"/>
      <c r="W13" s="32"/>
      <c r="X13" s="32"/>
    </row>
    <row r="14" spans="1:24" ht="21.6" customHeight="1" x14ac:dyDescent="0.2">
      <c r="A14" s="1">
        <v>7</v>
      </c>
      <c r="B14" s="41">
        <f>①コンテスト男子!F18</f>
        <v>0</v>
      </c>
      <c r="C14" s="41">
        <f>①コンテスト男子!N18</f>
        <v>0</v>
      </c>
      <c r="D14" s="41">
        <f>①コンテスト男子!V18</f>
        <v>0</v>
      </c>
      <c r="E14" s="41">
        <f>①コンテスト男子!AE18</f>
        <v>0</v>
      </c>
      <c r="G14" s="1">
        <v>7</v>
      </c>
      <c r="H14" s="41">
        <f>①コンテスト男子!AR18</f>
        <v>0</v>
      </c>
      <c r="I14" s="41">
        <f>①コンテスト男子!AZ18</f>
        <v>0</v>
      </c>
      <c r="J14" s="41">
        <f>①コンテスト男子!BH18</f>
        <v>0</v>
      </c>
      <c r="K14" s="41"/>
      <c r="M14" s="1">
        <v>7</v>
      </c>
      <c r="N14" s="41">
        <f>⑦コンテストチーム!F19</f>
        <v>0</v>
      </c>
      <c r="O14" s="41">
        <f>⑦コンテストチーム!P19</f>
        <v>0</v>
      </c>
      <c r="P14" s="43">
        <f>⑦コンテストチーム!Z19</f>
        <v>0</v>
      </c>
      <c r="Q14" s="41">
        <f>⑦コンテストチーム!AE19</f>
        <v>0</v>
      </c>
      <c r="U14" s="32"/>
      <c r="V14" s="32"/>
      <c r="W14" s="32"/>
      <c r="X14" s="32"/>
    </row>
    <row r="15" spans="1:24" ht="21.6" customHeight="1" x14ac:dyDescent="0.2">
      <c r="A15" s="1">
        <v>8</v>
      </c>
      <c r="B15" s="41">
        <f>①コンテスト男子!F19</f>
        <v>0</v>
      </c>
      <c r="C15" s="41">
        <f>①コンテスト男子!N19</f>
        <v>0</v>
      </c>
      <c r="D15" s="41">
        <f>①コンテスト男子!V19</f>
        <v>0</v>
      </c>
      <c r="E15" s="41">
        <f>①コンテスト男子!AE19</f>
        <v>0</v>
      </c>
      <c r="G15" s="1">
        <v>8</v>
      </c>
      <c r="H15" s="41">
        <f>①コンテスト男子!AR19</f>
        <v>0</v>
      </c>
      <c r="I15" s="41">
        <f>①コンテスト男子!AZ19</f>
        <v>0</v>
      </c>
      <c r="J15" s="41">
        <f>①コンテスト男子!BH19</f>
        <v>0</v>
      </c>
      <c r="K15" s="41"/>
      <c r="M15" s="1">
        <v>8</v>
      </c>
      <c r="N15" s="41">
        <f>⑦コンテストチーム!F20</f>
        <v>0</v>
      </c>
      <c r="O15" s="41">
        <f>⑦コンテストチーム!P20</f>
        <v>0</v>
      </c>
      <c r="P15" s="43">
        <f>⑦コンテストチーム!Z20</f>
        <v>0</v>
      </c>
      <c r="Q15" s="41">
        <f>⑦コンテストチーム!AE20</f>
        <v>0</v>
      </c>
      <c r="T15" s="37"/>
      <c r="U15" s="32"/>
      <c r="V15" s="32"/>
      <c r="W15" s="32"/>
      <c r="X15" s="32"/>
    </row>
    <row r="16" spans="1:24" ht="21.6" customHeight="1" x14ac:dyDescent="0.2">
      <c r="A16" s="1">
        <v>9</v>
      </c>
      <c r="B16" s="41">
        <f>①コンテスト男子!F20</f>
        <v>0</v>
      </c>
      <c r="C16" s="41">
        <f>①コンテスト男子!N20</f>
        <v>0</v>
      </c>
      <c r="D16" s="41">
        <f>①コンテスト男子!V20</f>
        <v>0</v>
      </c>
      <c r="E16" s="41">
        <f>①コンテスト男子!AE20</f>
        <v>0</v>
      </c>
      <c r="G16" s="1">
        <v>9</v>
      </c>
      <c r="H16" s="41">
        <f>①コンテスト男子!AR20</f>
        <v>0</v>
      </c>
      <c r="I16" s="41">
        <f>①コンテスト男子!AZ20</f>
        <v>0</v>
      </c>
      <c r="J16" s="41">
        <f>①コンテスト男子!BH20</f>
        <v>0</v>
      </c>
      <c r="K16" s="41"/>
      <c r="M16" s="1">
        <v>9</v>
      </c>
      <c r="N16" s="41">
        <f>⑦コンテストチーム!F21</f>
        <v>0</v>
      </c>
      <c r="O16" s="41">
        <f>⑦コンテストチーム!P21</f>
        <v>0</v>
      </c>
      <c r="P16" s="43">
        <f>⑦コンテストチーム!Z21</f>
        <v>0</v>
      </c>
      <c r="Q16" s="41">
        <f>⑦コンテストチーム!AE21</f>
        <v>0</v>
      </c>
      <c r="T16" s="37"/>
      <c r="U16" s="32"/>
      <c r="V16" s="32"/>
      <c r="W16" s="32"/>
      <c r="X16" s="32"/>
    </row>
    <row r="17" spans="1:25" ht="21.6" customHeight="1" x14ac:dyDescent="0.2">
      <c r="A17" s="1">
        <v>10</v>
      </c>
      <c r="B17" s="41">
        <f>①コンテスト男子!F21</f>
        <v>0</v>
      </c>
      <c r="C17" s="41">
        <f>①コンテスト男子!N21</f>
        <v>0</v>
      </c>
      <c r="D17" s="41">
        <f>①コンテスト男子!V21</f>
        <v>0</v>
      </c>
      <c r="E17" s="41">
        <f>①コンテスト男子!AE21</f>
        <v>0</v>
      </c>
      <c r="G17" s="1">
        <v>10</v>
      </c>
      <c r="H17" s="41">
        <f>①コンテスト男子!AR21</f>
        <v>0</v>
      </c>
      <c r="I17" s="41">
        <f>①コンテスト男子!AZ21</f>
        <v>0</v>
      </c>
      <c r="J17" s="41">
        <f>①コンテスト男子!BH21</f>
        <v>0</v>
      </c>
      <c r="K17" s="41"/>
      <c r="M17" s="1">
        <v>10</v>
      </c>
      <c r="N17" s="41">
        <f>⑦コンテストチーム!F22</f>
        <v>0</v>
      </c>
      <c r="O17" s="41">
        <f>⑦コンテストチーム!P22</f>
        <v>0</v>
      </c>
      <c r="P17" s="43">
        <f>⑦コンテストチーム!Z22</f>
        <v>0</v>
      </c>
      <c r="Q17" s="41">
        <f>⑦コンテストチーム!AE22</f>
        <v>0</v>
      </c>
      <c r="T17" s="37"/>
      <c r="U17" s="32"/>
      <c r="V17" s="32"/>
      <c r="W17" s="32"/>
      <c r="X17" s="32"/>
    </row>
    <row r="18" spans="1:25" ht="21.6" customHeight="1" x14ac:dyDescent="0.2">
      <c r="M18" s="44" t="s">
        <v>26</v>
      </c>
      <c r="N18" s="41">
        <f>⑦コンテストチーム!F23</f>
        <v>0</v>
      </c>
      <c r="O18" s="41">
        <f>⑦コンテストチーム!P23</f>
        <v>0</v>
      </c>
      <c r="P18" s="43">
        <f>⑦コンテストチーム!Z23</f>
        <v>0</v>
      </c>
      <c r="Q18" s="41">
        <f>⑦コンテストチーム!AE23</f>
        <v>0</v>
      </c>
      <c r="T18" s="37"/>
      <c r="U18" s="32"/>
      <c r="V18" s="32"/>
      <c r="W18" s="32"/>
      <c r="X18" s="32"/>
    </row>
    <row r="19" spans="1:25" ht="21.6" customHeight="1" x14ac:dyDescent="0.2">
      <c r="B19" s="1" t="s">
        <v>206</v>
      </c>
      <c r="H19" s="1" t="s">
        <v>21</v>
      </c>
    </row>
    <row r="20" spans="1:25" ht="21.6" customHeight="1" x14ac:dyDescent="0.2">
      <c r="B20" s="1" t="s">
        <v>208</v>
      </c>
      <c r="H20" s="1" t="s">
        <v>211</v>
      </c>
      <c r="N20" s="45" t="s">
        <v>113</v>
      </c>
      <c r="U20" s="32"/>
      <c r="V20" s="210"/>
      <c r="W20" s="210"/>
      <c r="X20" s="210"/>
    </row>
    <row r="21" spans="1:25" ht="21.6" customHeight="1" x14ac:dyDescent="0.2">
      <c r="B21" s="32" t="s">
        <v>47</v>
      </c>
      <c r="C21" s="32" t="s">
        <v>42</v>
      </c>
      <c r="D21" s="30" t="s">
        <v>23</v>
      </c>
      <c r="E21" s="36" t="s">
        <v>48</v>
      </c>
      <c r="H21" s="32" t="s">
        <v>47</v>
      </c>
      <c r="I21" s="32" t="s">
        <v>42</v>
      </c>
      <c r="J21" s="32" t="s">
        <v>23</v>
      </c>
      <c r="K21" s="36" t="s">
        <v>48</v>
      </c>
      <c r="N21" s="1" t="s">
        <v>220</v>
      </c>
      <c r="U21" s="32"/>
      <c r="V21" s="32"/>
      <c r="W21" s="32"/>
      <c r="X21" s="32"/>
    </row>
    <row r="22" spans="1:25" ht="21.6" customHeight="1" x14ac:dyDescent="0.2">
      <c r="A22" s="1">
        <v>1</v>
      </c>
      <c r="B22" s="41">
        <f>②コンテスト女子!F12</f>
        <v>0</v>
      </c>
      <c r="C22" s="41">
        <f>②コンテスト女子!N12</f>
        <v>0</v>
      </c>
      <c r="D22" s="41">
        <f>②コンテスト女子!V12</f>
        <v>0</v>
      </c>
      <c r="E22" s="41">
        <f>②コンテスト女子!AE12</f>
        <v>0</v>
      </c>
      <c r="G22" s="1">
        <v>1</v>
      </c>
      <c r="H22" s="41">
        <f>⑤ジュニア個人総合!F12</f>
        <v>0</v>
      </c>
      <c r="I22" s="41">
        <f>⑤ジュニア個人総合!N12</f>
        <v>0</v>
      </c>
      <c r="J22" s="41">
        <f>⑤ジュニア個人総合!V12</f>
        <v>0</v>
      </c>
      <c r="K22" s="41">
        <f>⑤ジュニア個人総合!AE12</f>
        <v>0</v>
      </c>
      <c r="N22" s="32" t="s">
        <v>47</v>
      </c>
      <c r="O22" s="32" t="s">
        <v>42</v>
      </c>
      <c r="P22" s="32" t="s">
        <v>23</v>
      </c>
      <c r="Q22" s="32" t="s">
        <v>59</v>
      </c>
      <c r="U22" s="32"/>
      <c r="V22" s="32"/>
      <c r="W22" s="32"/>
      <c r="X22" s="32"/>
    </row>
    <row r="23" spans="1:25" ht="21.6" customHeight="1" x14ac:dyDescent="0.2">
      <c r="A23" s="1">
        <v>2</v>
      </c>
      <c r="B23" s="41">
        <f>②コンテスト女子!F13</f>
        <v>0</v>
      </c>
      <c r="C23" s="41">
        <f>②コンテスト女子!N13</f>
        <v>0</v>
      </c>
      <c r="D23" s="41">
        <f>②コンテスト女子!V13</f>
        <v>0</v>
      </c>
      <c r="E23" s="41">
        <f>②コンテスト女子!AE13</f>
        <v>0</v>
      </c>
      <c r="G23" s="1">
        <v>2</v>
      </c>
      <c r="H23" s="41">
        <f>⑤ジュニア個人総合!F13</f>
        <v>0</v>
      </c>
      <c r="I23" s="41">
        <f>⑤ジュニア個人総合!N13</f>
        <v>0</v>
      </c>
      <c r="J23" s="41">
        <f>⑤ジュニア個人総合!V13</f>
        <v>0</v>
      </c>
      <c r="K23" s="41">
        <f>⑤ジュニア個人総合!AE13</f>
        <v>0</v>
      </c>
      <c r="M23" s="1">
        <v>1</v>
      </c>
      <c r="N23" s="41">
        <f>⑧チャイルド団体!F13</f>
        <v>0</v>
      </c>
      <c r="O23" s="41">
        <f>⑧チャイルド団体!P13</f>
        <v>0</v>
      </c>
      <c r="P23" s="43">
        <f>⑧チャイルド団体!Z13</f>
        <v>0</v>
      </c>
      <c r="Q23" s="41">
        <f>⑧チャイルド団体!AE13</f>
        <v>0</v>
      </c>
      <c r="U23" s="32"/>
      <c r="V23" s="32"/>
      <c r="W23" s="32"/>
      <c r="X23" s="32"/>
    </row>
    <row r="24" spans="1:25" ht="21.6" customHeight="1" x14ac:dyDescent="0.2">
      <c r="A24" s="1">
        <v>3</v>
      </c>
      <c r="B24" s="41">
        <f>②コンテスト女子!F14</f>
        <v>0</v>
      </c>
      <c r="C24" s="41">
        <f>②コンテスト女子!N14</f>
        <v>0</v>
      </c>
      <c r="D24" s="41">
        <f>②コンテスト女子!V14</f>
        <v>0</v>
      </c>
      <c r="E24" s="41">
        <f>②コンテスト女子!AE14</f>
        <v>0</v>
      </c>
      <c r="H24" s="32"/>
      <c r="I24" s="32"/>
      <c r="J24" s="32"/>
      <c r="K24" s="32"/>
      <c r="M24" s="1">
        <v>2</v>
      </c>
      <c r="N24" s="41">
        <f>⑧チャイルド団体!F14</f>
        <v>0</v>
      </c>
      <c r="O24" s="41">
        <f>⑧チャイルド団体!P14</f>
        <v>0</v>
      </c>
      <c r="P24" s="43">
        <f>⑧チャイルド団体!Z14</f>
        <v>0</v>
      </c>
      <c r="Q24" s="41">
        <f>⑧チャイルド団体!AE14</f>
        <v>0</v>
      </c>
      <c r="U24" s="32"/>
      <c r="V24" s="32"/>
      <c r="W24" s="32"/>
      <c r="X24" s="32"/>
    </row>
    <row r="25" spans="1:25" ht="21.6" customHeight="1" x14ac:dyDescent="0.2">
      <c r="A25" s="1">
        <v>4</v>
      </c>
      <c r="B25" s="41">
        <f>②コンテスト女子!F15</f>
        <v>0</v>
      </c>
      <c r="C25" s="41">
        <f>②コンテスト女子!N15</f>
        <v>0</v>
      </c>
      <c r="D25" s="41">
        <f>②コンテスト女子!V15</f>
        <v>0</v>
      </c>
      <c r="E25" s="41">
        <f>②コンテスト女子!AE15</f>
        <v>0</v>
      </c>
      <c r="H25" s="1" t="s">
        <v>212</v>
      </c>
      <c r="M25" s="1">
        <v>3</v>
      </c>
      <c r="N25" s="41">
        <f>⑧チャイルド団体!F15</f>
        <v>0</v>
      </c>
      <c r="O25" s="41">
        <f>⑧チャイルド団体!P15</f>
        <v>0</v>
      </c>
      <c r="P25" s="43">
        <f>⑧チャイルド団体!Z15</f>
        <v>0</v>
      </c>
      <c r="Q25" s="41">
        <f>⑧チャイルド団体!AE15</f>
        <v>0</v>
      </c>
      <c r="U25" s="32"/>
      <c r="V25" s="32"/>
      <c r="W25" s="32"/>
      <c r="X25" s="32"/>
    </row>
    <row r="26" spans="1:25" ht="21.6" customHeight="1" x14ac:dyDescent="0.2">
      <c r="A26" s="1">
        <v>5</v>
      </c>
      <c r="B26" s="41">
        <f>②コンテスト女子!F16</f>
        <v>0</v>
      </c>
      <c r="C26" s="41">
        <f>②コンテスト女子!N16</f>
        <v>0</v>
      </c>
      <c r="D26" s="41">
        <f>②コンテスト女子!V16</f>
        <v>0</v>
      </c>
      <c r="E26" s="41">
        <f>②コンテスト女子!AE16</f>
        <v>0</v>
      </c>
      <c r="H26" s="1" t="s">
        <v>213</v>
      </c>
      <c r="M26" s="1">
        <v>4</v>
      </c>
      <c r="N26" s="41">
        <f>⑧チャイルド団体!F16</f>
        <v>0</v>
      </c>
      <c r="O26" s="41">
        <f>⑧チャイルド団体!P16</f>
        <v>0</v>
      </c>
      <c r="P26" s="43">
        <f>⑧チャイルド団体!Z16</f>
        <v>0</v>
      </c>
      <c r="Q26" s="41">
        <f>⑧チャイルド団体!AE16</f>
        <v>0</v>
      </c>
      <c r="U26" s="32"/>
      <c r="V26" s="32"/>
      <c r="W26" s="32"/>
      <c r="X26" s="32"/>
    </row>
    <row r="27" spans="1:25" ht="21.6" customHeight="1" x14ac:dyDescent="0.2">
      <c r="A27" s="1">
        <v>6</v>
      </c>
      <c r="B27" s="41">
        <f>②コンテスト女子!F17</f>
        <v>0</v>
      </c>
      <c r="C27" s="41">
        <f>②コンテスト女子!N17</f>
        <v>0</v>
      </c>
      <c r="D27" s="41">
        <f>②コンテスト女子!V17</f>
        <v>0</v>
      </c>
      <c r="E27" s="41">
        <f>②コンテスト女子!AE17</f>
        <v>0</v>
      </c>
      <c r="H27" s="32" t="s">
        <v>47</v>
      </c>
      <c r="I27" s="32" t="s">
        <v>42</v>
      </c>
      <c r="J27" s="32" t="s">
        <v>23</v>
      </c>
      <c r="K27" s="36" t="s">
        <v>48</v>
      </c>
      <c r="M27" s="1">
        <v>5</v>
      </c>
      <c r="N27" s="41">
        <f>⑧チャイルド団体!F17</f>
        <v>0</v>
      </c>
      <c r="O27" s="41">
        <f>⑧チャイルド団体!P17</f>
        <v>0</v>
      </c>
      <c r="P27" s="43">
        <f>⑧チャイルド団体!Z17</f>
        <v>0</v>
      </c>
      <c r="Q27" s="41">
        <f>⑧チャイルド団体!AE17</f>
        <v>0</v>
      </c>
      <c r="U27" s="32"/>
      <c r="V27" s="32"/>
      <c r="W27" s="32"/>
      <c r="X27" s="32"/>
    </row>
    <row r="28" spans="1:25" ht="21.6" customHeight="1" x14ac:dyDescent="0.2">
      <c r="A28" s="1">
        <v>7</v>
      </c>
      <c r="B28" s="41">
        <f>②コンテスト女子!F18</f>
        <v>0</v>
      </c>
      <c r="C28" s="41">
        <f>②コンテスト女子!N18</f>
        <v>0</v>
      </c>
      <c r="D28" s="41">
        <f>②コンテスト女子!V18</f>
        <v>0</v>
      </c>
      <c r="E28" s="41">
        <f>②コンテスト女子!AE18</f>
        <v>0</v>
      </c>
      <c r="G28" s="1">
        <v>1</v>
      </c>
      <c r="H28" s="41">
        <f>⑥ユース個人総合!F12</f>
        <v>0</v>
      </c>
      <c r="I28" s="41">
        <f>⑥ユース個人総合!N12</f>
        <v>0</v>
      </c>
      <c r="J28" s="41">
        <f>⑥ユース個人総合!V12</f>
        <v>0</v>
      </c>
      <c r="K28" s="41">
        <f>⑥ユース個人総合!AE12</f>
        <v>0</v>
      </c>
      <c r="M28" s="44" t="s">
        <v>26</v>
      </c>
      <c r="N28" s="41">
        <f>⑧チャイルド団体!F18</f>
        <v>0</v>
      </c>
      <c r="O28" s="41">
        <f>⑧チャイルド団体!P18</f>
        <v>0</v>
      </c>
      <c r="P28" s="43">
        <f>⑧チャイルド団体!Z18</f>
        <v>0</v>
      </c>
      <c r="Q28" s="41">
        <f>⑧チャイルド団体!AE18</f>
        <v>0</v>
      </c>
      <c r="T28" s="37"/>
      <c r="U28" s="32"/>
      <c r="V28" s="32"/>
      <c r="W28" s="32"/>
      <c r="X28" s="32"/>
    </row>
    <row r="29" spans="1:25" ht="21.6" customHeight="1" x14ac:dyDescent="0.2">
      <c r="B29" s="32"/>
      <c r="C29" s="32"/>
      <c r="D29" s="32"/>
      <c r="E29" s="32"/>
      <c r="G29" s="1">
        <v>2</v>
      </c>
      <c r="H29" s="41">
        <f>⑥ユース個人総合!F13</f>
        <v>0</v>
      </c>
      <c r="I29" s="41">
        <f>⑥ユース個人総合!N13</f>
        <v>0</v>
      </c>
      <c r="J29" s="41">
        <f>⑥ユース個人総合!V13</f>
        <v>0</v>
      </c>
      <c r="K29" s="41">
        <f>⑥ユース個人総合!AE13</f>
        <v>0</v>
      </c>
      <c r="N29" s="32"/>
      <c r="O29" s="32"/>
      <c r="P29" s="30"/>
      <c r="Q29" s="32"/>
      <c r="T29" s="37"/>
      <c r="U29" s="32"/>
      <c r="V29" s="32"/>
      <c r="W29" s="32"/>
      <c r="X29" s="32"/>
    </row>
    <row r="30" spans="1:25" ht="21.6" customHeight="1" x14ac:dyDescent="0.2">
      <c r="N30" s="45" t="s">
        <v>113</v>
      </c>
    </row>
    <row r="31" spans="1:25" ht="21.6" customHeight="1" x14ac:dyDescent="0.2">
      <c r="B31" s="1" t="s">
        <v>206</v>
      </c>
      <c r="H31" s="32"/>
      <c r="I31" s="32"/>
      <c r="J31" s="32"/>
      <c r="K31" s="36"/>
      <c r="N31" s="1" t="s">
        <v>221</v>
      </c>
    </row>
    <row r="32" spans="1:25" ht="21.6" customHeight="1" x14ac:dyDescent="0.2">
      <c r="B32" s="1" t="s">
        <v>209</v>
      </c>
      <c r="H32" s="32"/>
      <c r="I32" s="32"/>
      <c r="J32" s="32"/>
      <c r="K32" s="32"/>
      <c r="N32" s="32" t="s">
        <v>47</v>
      </c>
      <c r="O32" s="32" t="s">
        <v>42</v>
      </c>
      <c r="P32" s="32" t="s">
        <v>23</v>
      </c>
      <c r="Q32" s="32" t="s">
        <v>59</v>
      </c>
      <c r="X32" s="32"/>
      <c r="Y32" s="30"/>
    </row>
    <row r="33" spans="1:25" ht="21.6" customHeight="1" x14ac:dyDescent="0.2">
      <c r="B33" s="32" t="s">
        <v>47</v>
      </c>
      <c r="C33" s="32" t="s">
        <v>42</v>
      </c>
      <c r="D33" s="30" t="s">
        <v>23</v>
      </c>
      <c r="E33" s="36" t="s">
        <v>48</v>
      </c>
      <c r="H33" s="32"/>
      <c r="I33" s="32"/>
      <c r="J33" s="32"/>
      <c r="K33" s="32"/>
      <c r="M33" s="1">
        <v>1</v>
      </c>
      <c r="N33" s="41">
        <f>⑨ジュニア団体!F13</f>
        <v>0</v>
      </c>
      <c r="O33" s="41">
        <f>⑨ジュニア団体!P13</f>
        <v>0</v>
      </c>
      <c r="P33" s="43">
        <f>⑨ジュニア団体!Z13</f>
        <v>0</v>
      </c>
      <c r="Q33" s="41">
        <f>⑨ジュニア団体!AE13</f>
        <v>0</v>
      </c>
      <c r="U33" s="32"/>
      <c r="V33" s="210"/>
      <c r="W33" s="210"/>
      <c r="X33" s="210"/>
      <c r="Y33" s="210"/>
    </row>
    <row r="34" spans="1:25" ht="21.6" customHeight="1" x14ac:dyDescent="0.2">
      <c r="A34" s="1">
        <v>1</v>
      </c>
      <c r="B34" s="41">
        <f>②コンテスト女子!AP12</f>
        <v>0</v>
      </c>
      <c r="C34" s="41">
        <f>②コンテスト女子!AX12</f>
        <v>0</v>
      </c>
      <c r="D34" s="41">
        <f>②コンテスト女子!BF12</f>
        <v>0</v>
      </c>
      <c r="E34" s="41">
        <f>②コンテスト女子!BO12</f>
        <v>0</v>
      </c>
      <c r="H34" s="32"/>
      <c r="I34" s="32"/>
      <c r="J34" s="32"/>
      <c r="K34" s="32"/>
      <c r="M34" s="1">
        <v>2</v>
      </c>
      <c r="N34" s="41">
        <f>⑨ジュニア団体!F14</f>
        <v>0</v>
      </c>
      <c r="O34" s="41">
        <f>⑨ジュニア団体!P14</f>
        <v>0</v>
      </c>
      <c r="P34" s="43">
        <f>⑨ジュニア団体!Z14</f>
        <v>0</v>
      </c>
      <c r="Q34" s="41">
        <f>⑨ジュニア団体!AE14</f>
        <v>0</v>
      </c>
      <c r="R34" s="32"/>
      <c r="U34" s="32"/>
      <c r="V34" s="32"/>
      <c r="W34" s="32"/>
      <c r="X34" s="32"/>
      <c r="Y34" s="32"/>
    </row>
    <row r="35" spans="1:25" ht="21.6" customHeight="1" x14ac:dyDescent="0.2">
      <c r="A35" s="1">
        <v>2</v>
      </c>
      <c r="B35" s="41">
        <f>②コンテスト女子!AP13</f>
        <v>0</v>
      </c>
      <c r="C35" s="41">
        <f>②コンテスト女子!AX13</f>
        <v>0</v>
      </c>
      <c r="D35" s="41">
        <f>②コンテスト女子!BF13</f>
        <v>0</v>
      </c>
      <c r="E35" s="41">
        <f>②コンテスト女子!BO13</f>
        <v>0</v>
      </c>
      <c r="H35" s="32"/>
      <c r="I35" s="32"/>
      <c r="J35" s="32"/>
      <c r="K35" s="32"/>
      <c r="M35" s="1">
        <v>3</v>
      </c>
      <c r="N35" s="41">
        <f>⑨ジュニア団体!F15</f>
        <v>0</v>
      </c>
      <c r="O35" s="41">
        <f>⑨ジュニア団体!P15</f>
        <v>0</v>
      </c>
      <c r="P35" s="43">
        <f>⑨ジュニア団体!Z15</f>
        <v>0</v>
      </c>
      <c r="Q35" s="41">
        <f>⑨ジュニア団体!AE15</f>
        <v>0</v>
      </c>
      <c r="R35" s="32"/>
      <c r="U35" s="32"/>
      <c r="V35" s="32"/>
      <c r="W35" s="32"/>
      <c r="X35" s="32"/>
      <c r="Y35" s="32"/>
    </row>
    <row r="36" spans="1:25" ht="21.6" customHeight="1" x14ac:dyDescent="0.2">
      <c r="A36" s="1">
        <v>3</v>
      </c>
      <c r="B36" s="41">
        <f>②コンテスト女子!AP14</f>
        <v>0</v>
      </c>
      <c r="C36" s="41">
        <f>②コンテスト女子!AX14</f>
        <v>0</v>
      </c>
      <c r="D36" s="41">
        <f>②コンテスト女子!BF14</f>
        <v>0</v>
      </c>
      <c r="E36" s="41">
        <f>②コンテスト女子!BO14</f>
        <v>0</v>
      </c>
      <c r="H36" s="32"/>
      <c r="I36" s="32"/>
      <c r="J36" s="32"/>
      <c r="K36" s="32"/>
      <c r="M36" s="1">
        <v>4</v>
      </c>
      <c r="N36" s="41">
        <f>⑨ジュニア団体!F16</f>
        <v>0</v>
      </c>
      <c r="O36" s="41">
        <f>⑨ジュニア団体!P16</f>
        <v>0</v>
      </c>
      <c r="P36" s="43">
        <f>⑨ジュニア団体!Z16</f>
        <v>0</v>
      </c>
      <c r="Q36" s="41">
        <f>⑨ジュニア団体!AE16</f>
        <v>0</v>
      </c>
      <c r="R36" s="32"/>
      <c r="U36" s="32"/>
      <c r="V36" s="32"/>
      <c r="W36" s="32"/>
      <c r="X36" s="32"/>
      <c r="Y36" s="32"/>
    </row>
    <row r="37" spans="1:25" ht="21.6" customHeight="1" x14ac:dyDescent="0.2">
      <c r="A37" s="1">
        <v>4</v>
      </c>
      <c r="B37" s="41">
        <f>②コンテスト女子!AP15</f>
        <v>0</v>
      </c>
      <c r="C37" s="41">
        <f>②コンテスト女子!AX15</f>
        <v>0</v>
      </c>
      <c r="D37" s="41">
        <f>②コンテスト女子!BF15</f>
        <v>0</v>
      </c>
      <c r="E37" s="41">
        <f>②コンテスト女子!BO15</f>
        <v>0</v>
      </c>
      <c r="H37" s="32"/>
      <c r="I37" s="32"/>
      <c r="J37" s="32"/>
      <c r="K37" s="32"/>
      <c r="M37" s="1">
        <v>5</v>
      </c>
      <c r="N37" s="41">
        <f>⑨ジュニア団体!F17</f>
        <v>0</v>
      </c>
      <c r="O37" s="41">
        <f>⑨ジュニア団体!P17</f>
        <v>0</v>
      </c>
      <c r="P37" s="43">
        <f>⑨ジュニア団体!Z17</f>
        <v>0</v>
      </c>
      <c r="Q37" s="41">
        <f>⑨ジュニア団体!AE17</f>
        <v>0</v>
      </c>
      <c r="R37" s="32"/>
      <c r="U37" s="32"/>
      <c r="V37" s="32"/>
      <c r="W37" s="32"/>
      <c r="X37" s="32"/>
      <c r="Y37" s="32"/>
    </row>
    <row r="38" spans="1:25" ht="21.6" customHeight="1" x14ac:dyDescent="0.2">
      <c r="A38" s="1">
        <v>5</v>
      </c>
      <c r="B38" s="41">
        <f>②コンテスト女子!AP16</f>
        <v>0</v>
      </c>
      <c r="C38" s="41">
        <f>②コンテスト女子!AX16</f>
        <v>0</v>
      </c>
      <c r="D38" s="41">
        <f>②コンテスト女子!BF16</f>
        <v>0</v>
      </c>
      <c r="E38" s="41">
        <f>②コンテスト女子!BO16</f>
        <v>0</v>
      </c>
      <c r="H38" s="32"/>
      <c r="I38" s="32"/>
      <c r="J38" s="32"/>
      <c r="K38" s="32"/>
      <c r="M38" s="44" t="s">
        <v>26</v>
      </c>
      <c r="N38" s="41">
        <f>⑨ジュニア団体!F18</f>
        <v>0</v>
      </c>
      <c r="O38" s="41">
        <f>⑨ジュニア団体!P18</f>
        <v>0</v>
      </c>
      <c r="P38" s="43">
        <f>⑨ジュニア団体!Z18</f>
        <v>0</v>
      </c>
      <c r="Q38" s="41">
        <f>⑨ジュニア団体!AE18</f>
        <v>0</v>
      </c>
      <c r="R38" s="32"/>
      <c r="U38" s="32"/>
      <c r="V38" s="32"/>
      <c r="W38" s="32"/>
      <c r="X38" s="32"/>
      <c r="Y38" s="32"/>
    </row>
    <row r="39" spans="1:25" ht="21.6" customHeight="1" x14ac:dyDescent="0.2">
      <c r="A39" s="1">
        <v>6</v>
      </c>
      <c r="B39" s="41">
        <f>②コンテスト女子!AP17</f>
        <v>0</v>
      </c>
      <c r="C39" s="41">
        <f>②コンテスト女子!AX17</f>
        <v>0</v>
      </c>
      <c r="D39" s="41">
        <f>②コンテスト女子!BF17</f>
        <v>0</v>
      </c>
      <c r="E39" s="41">
        <f>②コンテスト女子!BO17</f>
        <v>0</v>
      </c>
      <c r="H39" s="32"/>
      <c r="I39" s="32"/>
      <c r="J39" s="32"/>
      <c r="K39" s="32"/>
      <c r="R39" s="32"/>
      <c r="U39" s="32"/>
      <c r="V39" s="32"/>
      <c r="W39" s="32"/>
      <c r="X39" s="32"/>
      <c r="Y39" s="32"/>
    </row>
    <row r="40" spans="1:25" ht="21.6" customHeight="1" x14ac:dyDescent="0.2">
      <c r="A40" s="1">
        <v>7</v>
      </c>
      <c r="B40" s="41">
        <f>②コンテスト女子!AP18</f>
        <v>0</v>
      </c>
      <c r="C40" s="41">
        <f>②コンテスト女子!AX18</f>
        <v>0</v>
      </c>
      <c r="D40" s="41">
        <f>②コンテスト女子!BF18</f>
        <v>0</v>
      </c>
      <c r="E40" s="41">
        <f>②コンテスト女子!BO18</f>
        <v>0</v>
      </c>
      <c r="N40" s="45" t="s">
        <v>113</v>
      </c>
      <c r="R40" s="32"/>
      <c r="U40" s="32"/>
      <c r="V40" s="32"/>
      <c r="W40" s="32"/>
      <c r="X40" s="32"/>
      <c r="Y40" s="32"/>
    </row>
    <row r="41" spans="1:25" ht="21.6" customHeight="1" x14ac:dyDescent="0.2">
      <c r="B41" s="32"/>
      <c r="C41" s="32"/>
      <c r="D41" s="32"/>
      <c r="E41" s="32"/>
      <c r="N41" s="1" t="s">
        <v>222</v>
      </c>
      <c r="R41" s="32"/>
      <c r="U41" s="32"/>
      <c r="V41" s="32"/>
      <c r="W41" s="32"/>
      <c r="X41" s="32"/>
      <c r="Y41" s="32"/>
    </row>
    <row r="42" spans="1:25" ht="21.6" customHeight="1" x14ac:dyDescent="0.2">
      <c r="N42" s="32" t="s">
        <v>47</v>
      </c>
      <c r="O42" s="32" t="s">
        <v>42</v>
      </c>
      <c r="P42" s="32" t="s">
        <v>23</v>
      </c>
      <c r="Q42" s="32" t="s">
        <v>59</v>
      </c>
      <c r="R42" s="32"/>
      <c r="U42" s="32"/>
      <c r="V42" s="32"/>
      <c r="W42" s="32"/>
      <c r="X42" s="32"/>
      <c r="Y42" s="32"/>
    </row>
    <row r="43" spans="1:25" ht="21.6" customHeight="1" x14ac:dyDescent="0.2">
      <c r="B43" s="1" t="s">
        <v>206</v>
      </c>
      <c r="H43" s="32"/>
      <c r="I43" s="32"/>
      <c r="J43" s="32"/>
      <c r="K43" s="32"/>
      <c r="M43" s="1">
        <v>1</v>
      </c>
      <c r="N43" s="41">
        <f>⑩ユース団体!F13</f>
        <v>0</v>
      </c>
      <c r="O43" s="41">
        <f>⑩ユース団体!P13</f>
        <v>0</v>
      </c>
      <c r="P43" s="43">
        <f>⑩ユース団体!Z13</f>
        <v>0</v>
      </c>
      <c r="Q43" s="41">
        <f>⑩ユース団体!AE13</f>
        <v>0</v>
      </c>
      <c r="R43" s="32"/>
      <c r="U43" s="32"/>
      <c r="V43" s="32"/>
      <c r="W43" s="32"/>
      <c r="X43" s="32"/>
      <c r="Y43" s="32"/>
    </row>
    <row r="44" spans="1:25" ht="21.6" customHeight="1" x14ac:dyDescent="0.2">
      <c r="B44" s="1" t="s">
        <v>207</v>
      </c>
      <c r="H44" s="32"/>
      <c r="I44" s="32"/>
      <c r="J44" s="32"/>
      <c r="K44" s="32"/>
      <c r="M44" s="1">
        <v>2</v>
      </c>
      <c r="N44" s="41">
        <f>⑩ユース団体!F14</f>
        <v>0</v>
      </c>
      <c r="O44" s="41">
        <f>⑩ユース団体!P14</f>
        <v>0</v>
      </c>
      <c r="P44" s="43">
        <f>⑩ユース団体!Z14</f>
        <v>0</v>
      </c>
      <c r="Q44" s="41">
        <f>⑩ユース団体!AE14</f>
        <v>0</v>
      </c>
      <c r="R44" s="32"/>
      <c r="U44" s="32"/>
      <c r="V44" s="32"/>
      <c r="W44" s="32"/>
      <c r="X44" s="32"/>
      <c r="Y44" s="32"/>
    </row>
    <row r="45" spans="1:25" ht="21.6" customHeight="1" x14ac:dyDescent="0.2">
      <c r="B45" s="32" t="s">
        <v>47</v>
      </c>
      <c r="C45" s="32" t="s">
        <v>42</v>
      </c>
      <c r="D45" s="36" t="s">
        <v>210</v>
      </c>
      <c r="E45" s="36" t="s">
        <v>48</v>
      </c>
      <c r="H45" s="32"/>
      <c r="I45" s="32"/>
      <c r="J45" s="32"/>
      <c r="K45" s="32"/>
      <c r="M45" s="1">
        <v>3</v>
      </c>
      <c r="N45" s="41">
        <f>⑩ユース団体!F15</f>
        <v>0</v>
      </c>
      <c r="O45" s="41">
        <f>⑩ユース団体!P15</f>
        <v>0</v>
      </c>
      <c r="P45" s="43">
        <f>⑩ユース団体!Z15</f>
        <v>0</v>
      </c>
      <c r="Q45" s="41">
        <f>⑩ユース団体!AE15</f>
        <v>0</v>
      </c>
      <c r="R45" s="32"/>
      <c r="U45" s="32"/>
      <c r="V45" s="32"/>
      <c r="W45" s="32"/>
      <c r="X45" s="32"/>
      <c r="Y45" s="32"/>
    </row>
    <row r="46" spans="1:25" ht="21.6" customHeight="1" x14ac:dyDescent="0.2">
      <c r="A46" s="1">
        <v>1</v>
      </c>
      <c r="B46" s="41" t="e">
        <f>#REF!</f>
        <v>#REF!</v>
      </c>
      <c r="C46" s="41" t="e">
        <f>#REF!</f>
        <v>#REF!</v>
      </c>
      <c r="D46" s="41" t="e">
        <f>#REF!</f>
        <v>#REF!</v>
      </c>
      <c r="E46" s="41" t="e">
        <f>#REF!</f>
        <v>#REF!</v>
      </c>
      <c r="H46" s="32"/>
      <c r="I46" s="32"/>
      <c r="J46" s="32"/>
      <c r="K46" s="32"/>
      <c r="M46" s="1">
        <v>4</v>
      </c>
      <c r="N46" s="41">
        <f>⑩ユース団体!F16</f>
        <v>0</v>
      </c>
      <c r="O46" s="41">
        <f>⑩ユース団体!P16</f>
        <v>0</v>
      </c>
      <c r="P46" s="43">
        <f>⑩ユース団体!Z16</f>
        <v>0</v>
      </c>
      <c r="Q46" s="41">
        <f>⑩ユース団体!AE16</f>
        <v>0</v>
      </c>
      <c r="R46" s="32"/>
      <c r="U46" s="32"/>
      <c r="V46" s="32"/>
      <c r="W46" s="32"/>
      <c r="X46" s="32"/>
      <c r="Y46" s="32"/>
    </row>
    <row r="47" spans="1:25" ht="21.6" customHeight="1" x14ac:dyDescent="0.2">
      <c r="A47" s="1">
        <v>2</v>
      </c>
      <c r="B47" s="41" t="e">
        <f>#REF!</f>
        <v>#REF!</v>
      </c>
      <c r="C47" s="41" t="e">
        <f>#REF!</f>
        <v>#REF!</v>
      </c>
      <c r="D47" s="41" t="e">
        <f>#REF!</f>
        <v>#REF!</v>
      </c>
      <c r="E47" s="41" t="e">
        <f>#REF!</f>
        <v>#REF!</v>
      </c>
      <c r="H47" s="32"/>
      <c r="I47" s="32"/>
      <c r="J47" s="32"/>
      <c r="K47" s="32"/>
      <c r="M47" s="1">
        <v>5</v>
      </c>
      <c r="N47" s="41">
        <f>⑩ユース団体!F17</f>
        <v>0</v>
      </c>
      <c r="O47" s="41">
        <f>⑩ユース団体!P17</f>
        <v>0</v>
      </c>
      <c r="P47" s="43">
        <f>⑩ユース団体!Z17</f>
        <v>0</v>
      </c>
      <c r="Q47" s="41">
        <f>⑩ユース団体!AE17</f>
        <v>0</v>
      </c>
      <c r="R47" s="32"/>
      <c r="U47" s="32"/>
      <c r="V47" s="32"/>
      <c r="W47" s="32"/>
      <c r="X47" s="32"/>
      <c r="Y47" s="32"/>
    </row>
    <row r="48" spans="1:25" ht="21.6" customHeight="1" x14ac:dyDescent="0.2">
      <c r="A48" s="1">
        <v>3</v>
      </c>
      <c r="B48" s="41" t="e">
        <f>#REF!</f>
        <v>#REF!</v>
      </c>
      <c r="C48" s="41" t="e">
        <f>#REF!</f>
        <v>#REF!</v>
      </c>
      <c r="D48" s="41" t="e">
        <f>#REF!</f>
        <v>#REF!</v>
      </c>
      <c r="E48" s="41" t="e">
        <f>#REF!</f>
        <v>#REF!</v>
      </c>
      <c r="H48" s="32"/>
      <c r="I48" s="32"/>
      <c r="J48" s="32"/>
      <c r="K48" s="32"/>
      <c r="M48" s="44" t="s">
        <v>26</v>
      </c>
      <c r="N48" s="41">
        <f>⑩ユース団体!F18</f>
        <v>0</v>
      </c>
      <c r="O48" s="41">
        <f>⑩ユース団体!P18</f>
        <v>0</v>
      </c>
      <c r="P48" s="43">
        <f>⑩ユース団体!Z18</f>
        <v>0</v>
      </c>
      <c r="Q48" s="41">
        <f>⑩ユース団体!AE18</f>
        <v>0</v>
      </c>
      <c r="R48" s="32"/>
      <c r="U48" s="32"/>
      <c r="V48" s="32"/>
      <c r="W48" s="32"/>
      <c r="X48" s="32"/>
      <c r="Y48" s="32"/>
    </row>
    <row r="49" spans="1:25" ht="21.6" customHeight="1" x14ac:dyDescent="0.2">
      <c r="A49" s="1">
        <v>4</v>
      </c>
      <c r="B49" s="41" t="e">
        <f>#REF!</f>
        <v>#REF!</v>
      </c>
      <c r="C49" s="41" t="e">
        <f>#REF!</f>
        <v>#REF!</v>
      </c>
      <c r="D49" s="41" t="e">
        <f>#REF!</f>
        <v>#REF!</v>
      </c>
      <c r="E49" s="41" t="e">
        <f>#REF!</f>
        <v>#REF!</v>
      </c>
      <c r="H49" s="32"/>
      <c r="I49" s="32"/>
      <c r="J49" s="32"/>
      <c r="K49" s="32"/>
      <c r="N49" s="32"/>
      <c r="O49" s="32"/>
      <c r="P49" s="30"/>
      <c r="Q49" s="32"/>
      <c r="R49" s="32"/>
      <c r="U49" s="32"/>
      <c r="V49" s="32"/>
      <c r="W49" s="32"/>
      <c r="X49" s="32"/>
      <c r="Y49" s="32"/>
    </row>
    <row r="50" spans="1:25" ht="21.6" customHeight="1" x14ac:dyDescent="0.2">
      <c r="A50" s="1">
        <v>5</v>
      </c>
      <c r="B50" s="41" t="e">
        <f>#REF!</f>
        <v>#REF!</v>
      </c>
      <c r="C50" s="41" t="e">
        <f>#REF!</f>
        <v>#REF!</v>
      </c>
      <c r="D50" s="41" t="e">
        <f>#REF!</f>
        <v>#REF!</v>
      </c>
      <c r="E50" s="41" t="e">
        <f>#REF!</f>
        <v>#REF!</v>
      </c>
      <c r="H50" s="32"/>
      <c r="I50" s="32"/>
      <c r="J50" s="32"/>
      <c r="K50" s="32"/>
      <c r="U50" s="32"/>
      <c r="V50" s="32"/>
      <c r="W50" s="32"/>
      <c r="X50" s="32"/>
      <c r="Y50" s="32"/>
    </row>
    <row r="51" spans="1:25" ht="21.6" customHeight="1" x14ac:dyDescent="0.2">
      <c r="A51" s="1">
        <v>6</v>
      </c>
      <c r="B51" s="41" t="e">
        <f>#REF!</f>
        <v>#REF!</v>
      </c>
      <c r="C51" s="41" t="e">
        <f>#REF!</f>
        <v>#REF!</v>
      </c>
      <c r="D51" s="41" t="e">
        <f>#REF!</f>
        <v>#REF!</v>
      </c>
      <c r="E51" s="41" t="e">
        <f>#REF!</f>
        <v>#REF!</v>
      </c>
      <c r="H51" s="32"/>
      <c r="I51" s="32"/>
      <c r="J51" s="32"/>
      <c r="K51" s="32"/>
      <c r="U51" s="32"/>
      <c r="V51" s="32"/>
      <c r="W51" s="32"/>
      <c r="X51" s="32"/>
      <c r="Y51" s="32"/>
    </row>
    <row r="52" spans="1:25" ht="21.6" customHeight="1" x14ac:dyDescent="0.2">
      <c r="A52" s="1">
        <v>7</v>
      </c>
      <c r="B52" s="41" t="e">
        <f>#REF!</f>
        <v>#REF!</v>
      </c>
      <c r="C52" s="41" t="e">
        <f>#REF!</f>
        <v>#REF!</v>
      </c>
      <c r="D52" s="41" t="e">
        <f>#REF!</f>
        <v>#REF!</v>
      </c>
      <c r="E52" s="41" t="e">
        <f>#REF!</f>
        <v>#REF!</v>
      </c>
      <c r="H52" s="32"/>
      <c r="I52" s="32"/>
      <c r="J52" s="32"/>
      <c r="K52" s="32"/>
      <c r="N52" s="32"/>
      <c r="O52" s="32"/>
      <c r="P52" s="32"/>
      <c r="Q52" s="32"/>
      <c r="U52" s="32"/>
      <c r="V52" s="32"/>
      <c r="W52" s="32"/>
      <c r="X52" s="32"/>
      <c r="Y52" s="32"/>
    </row>
    <row r="53" spans="1:25" ht="21.6" customHeight="1" x14ac:dyDescent="0.2">
      <c r="B53" s="32"/>
      <c r="C53" s="32"/>
      <c r="D53" s="32"/>
      <c r="E53" s="32"/>
      <c r="H53" s="32"/>
      <c r="I53" s="32"/>
      <c r="J53" s="32"/>
      <c r="K53" s="32"/>
      <c r="N53" s="32"/>
      <c r="O53" s="32"/>
      <c r="P53" s="30"/>
      <c r="Q53" s="32"/>
      <c r="R53" s="32"/>
      <c r="U53" s="32"/>
      <c r="V53" s="32"/>
      <c r="W53" s="32"/>
      <c r="X53" s="32"/>
      <c r="Y53" s="32"/>
    </row>
    <row r="54" spans="1:25" ht="21.6" customHeight="1" x14ac:dyDescent="0.2">
      <c r="H54" s="32"/>
      <c r="I54" s="32"/>
      <c r="J54" s="32"/>
      <c r="K54" s="32"/>
      <c r="N54" s="32"/>
      <c r="O54" s="32"/>
      <c r="P54" s="30"/>
      <c r="Q54" s="32"/>
      <c r="R54" s="32"/>
      <c r="U54" s="32"/>
      <c r="V54" s="32"/>
      <c r="W54" s="32"/>
      <c r="X54" s="32"/>
      <c r="Y54" s="32"/>
    </row>
    <row r="55" spans="1:25" ht="21.6" customHeight="1" x14ac:dyDescent="0.2">
      <c r="H55" s="32"/>
      <c r="I55" s="32"/>
      <c r="J55" s="32"/>
      <c r="K55" s="32"/>
      <c r="N55" s="32"/>
      <c r="O55" s="32"/>
      <c r="P55" s="30"/>
      <c r="Q55" s="32"/>
      <c r="R55" s="32"/>
      <c r="U55" s="32"/>
      <c r="V55" s="32"/>
      <c r="W55" s="32"/>
      <c r="X55" s="32"/>
      <c r="Y55" s="32"/>
    </row>
    <row r="56" spans="1:25" ht="21.6" customHeight="1" x14ac:dyDescent="0.2">
      <c r="H56" s="32"/>
      <c r="I56" s="32"/>
      <c r="J56" s="32"/>
      <c r="K56" s="32"/>
      <c r="N56" s="32"/>
      <c r="O56" s="32"/>
      <c r="P56" s="30"/>
      <c r="Q56" s="32"/>
      <c r="R56" s="32"/>
      <c r="U56" s="32"/>
      <c r="V56" s="32"/>
      <c r="W56" s="32"/>
      <c r="X56" s="32"/>
      <c r="Y56" s="32"/>
    </row>
    <row r="57" spans="1:25" ht="21.6" customHeight="1" x14ac:dyDescent="0.2">
      <c r="B57" s="32"/>
      <c r="C57" s="32"/>
      <c r="D57" s="36"/>
      <c r="E57" s="36"/>
      <c r="H57" s="32"/>
      <c r="I57" s="32"/>
      <c r="J57" s="32"/>
      <c r="K57" s="32"/>
      <c r="N57" s="32"/>
      <c r="O57" s="32"/>
      <c r="P57" s="30"/>
      <c r="Q57" s="32"/>
      <c r="R57" s="32"/>
      <c r="U57" s="32"/>
      <c r="V57" s="32"/>
      <c r="W57" s="32"/>
      <c r="X57" s="32"/>
      <c r="Y57" s="32"/>
    </row>
    <row r="58" spans="1:25" ht="21.6" customHeight="1" x14ac:dyDescent="0.2">
      <c r="B58" s="32"/>
      <c r="C58" s="32"/>
      <c r="D58" s="32"/>
      <c r="E58" s="32"/>
      <c r="H58" s="32"/>
      <c r="I58" s="32"/>
      <c r="J58" s="32"/>
      <c r="K58" s="32"/>
      <c r="N58" s="32"/>
      <c r="O58" s="32"/>
      <c r="P58" s="30"/>
      <c r="Q58" s="32"/>
      <c r="R58" s="32"/>
      <c r="U58" s="32"/>
      <c r="V58" s="32"/>
      <c r="W58" s="32"/>
      <c r="X58" s="32"/>
      <c r="Y58" s="32"/>
    </row>
    <row r="59" spans="1:25" ht="21.6" customHeight="1" x14ac:dyDescent="0.2">
      <c r="B59" s="32"/>
      <c r="C59" s="32"/>
      <c r="D59" s="32"/>
      <c r="E59" s="32"/>
      <c r="H59" s="32"/>
      <c r="I59" s="32"/>
      <c r="J59" s="32"/>
      <c r="K59" s="32"/>
      <c r="N59" s="32"/>
      <c r="O59" s="32"/>
      <c r="P59" s="30"/>
      <c r="Q59" s="32"/>
      <c r="R59" s="32"/>
      <c r="U59" s="32"/>
      <c r="V59" s="32"/>
      <c r="W59" s="32"/>
      <c r="X59" s="32"/>
      <c r="Y59" s="32"/>
    </row>
    <row r="60" spans="1:25" ht="21.6" customHeight="1" x14ac:dyDescent="0.2">
      <c r="B60" s="32"/>
      <c r="C60" s="32"/>
      <c r="D60" s="32"/>
      <c r="E60" s="32"/>
      <c r="N60" s="32"/>
      <c r="O60" s="32"/>
      <c r="P60" s="30"/>
      <c r="Q60" s="32"/>
      <c r="R60" s="32"/>
      <c r="U60" s="32"/>
      <c r="V60" s="32"/>
      <c r="W60" s="32"/>
      <c r="X60" s="32"/>
      <c r="Y60" s="32"/>
    </row>
    <row r="61" spans="1:25" ht="21.6" customHeight="1" x14ac:dyDescent="0.2">
      <c r="B61" s="32"/>
      <c r="C61" s="32"/>
      <c r="D61" s="32"/>
      <c r="E61" s="32"/>
      <c r="N61" s="32"/>
      <c r="O61" s="32"/>
      <c r="P61" s="30"/>
      <c r="Q61" s="32"/>
      <c r="R61" s="32"/>
      <c r="U61" s="32"/>
      <c r="V61" s="32"/>
      <c r="W61" s="32"/>
      <c r="X61" s="32"/>
      <c r="Y61" s="32"/>
    </row>
    <row r="62" spans="1:25" ht="21.6" customHeight="1" x14ac:dyDescent="0.2">
      <c r="B62" s="32"/>
      <c r="C62" s="32"/>
      <c r="D62" s="32"/>
      <c r="E62" s="32"/>
      <c r="H62" s="32"/>
      <c r="I62" s="32"/>
      <c r="J62" s="32"/>
      <c r="K62" s="32"/>
      <c r="R62" s="32"/>
      <c r="U62" s="32"/>
      <c r="V62" s="32"/>
      <c r="W62" s="32"/>
      <c r="X62" s="32"/>
      <c r="Y62" s="32"/>
    </row>
    <row r="63" spans="1:25" ht="21.6" customHeight="1" x14ac:dyDescent="0.2">
      <c r="B63" s="32"/>
      <c r="C63" s="32"/>
      <c r="D63" s="32"/>
      <c r="E63" s="32"/>
      <c r="H63" s="32"/>
      <c r="I63" s="32"/>
      <c r="J63" s="32"/>
      <c r="K63" s="32"/>
      <c r="R63" s="32"/>
      <c r="U63" s="32"/>
      <c r="V63" s="32"/>
      <c r="W63" s="32"/>
      <c r="X63" s="32"/>
      <c r="Y63" s="32"/>
    </row>
    <row r="64" spans="1:25" ht="21.6" customHeight="1" x14ac:dyDescent="0.2">
      <c r="B64" s="32"/>
      <c r="C64" s="32"/>
      <c r="D64" s="32"/>
      <c r="E64" s="32"/>
      <c r="H64" s="32"/>
      <c r="I64" s="32"/>
      <c r="J64" s="32"/>
      <c r="K64" s="32"/>
      <c r="N64" s="32"/>
      <c r="O64" s="32"/>
      <c r="P64" s="32"/>
      <c r="Q64" s="32"/>
      <c r="R64" s="32"/>
      <c r="U64" s="32"/>
      <c r="V64" s="32"/>
      <c r="W64" s="32"/>
      <c r="X64" s="32"/>
      <c r="Y64" s="32"/>
    </row>
    <row r="65" spans="2:25" ht="21.6" customHeight="1" x14ac:dyDescent="0.2">
      <c r="B65" s="32"/>
      <c r="C65" s="32"/>
      <c r="D65" s="32"/>
      <c r="E65" s="32"/>
      <c r="H65" s="32"/>
      <c r="I65" s="32"/>
      <c r="J65" s="32"/>
      <c r="K65" s="32"/>
      <c r="N65" s="32"/>
      <c r="O65" s="32"/>
      <c r="P65" s="30"/>
      <c r="Q65" s="32"/>
      <c r="R65" s="32"/>
    </row>
    <row r="66" spans="2:25" ht="21.6" customHeight="1" x14ac:dyDescent="0.2">
      <c r="H66" s="32"/>
      <c r="I66" s="32"/>
      <c r="J66" s="32"/>
      <c r="K66" s="32"/>
      <c r="N66" s="32"/>
      <c r="O66" s="32"/>
      <c r="P66" s="30"/>
      <c r="Q66" s="32"/>
      <c r="R66" s="32"/>
    </row>
    <row r="67" spans="2:25" ht="21.6" customHeight="1" x14ac:dyDescent="0.2">
      <c r="H67" s="32"/>
      <c r="I67" s="32"/>
      <c r="J67" s="32"/>
      <c r="K67" s="32"/>
      <c r="N67" s="32"/>
      <c r="O67" s="32"/>
      <c r="P67" s="30"/>
      <c r="Q67" s="32"/>
      <c r="R67" s="32"/>
    </row>
    <row r="68" spans="2:25" ht="21.6" customHeight="1" x14ac:dyDescent="0.2">
      <c r="H68" s="32"/>
      <c r="I68" s="32"/>
      <c r="J68" s="32"/>
      <c r="K68" s="32"/>
      <c r="N68" s="32"/>
      <c r="O68" s="32"/>
      <c r="P68" s="30"/>
      <c r="Q68" s="32"/>
      <c r="R68" s="32"/>
    </row>
    <row r="69" spans="2:25" ht="21.6" customHeight="1" x14ac:dyDescent="0.2">
      <c r="B69" s="32"/>
      <c r="C69" s="32"/>
      <c r="D69" s="30"/>
      <c r="H69" s="32"/>
      <c r="I69" s="32"/>
      <c r="J69" s="32"/>
      <c r="K69" s="32"/>
      <c r="N69" s="32"/>
      <c r="O69" s="32"/>
      <c r="P69" s="30"/>
      <c r="Q69" s="32"/>
      <c r="R69" s="32"/>
    </row>
    <row r="70" spans="2:25" ht="21.6" customHeight="1" x14ac:dyDescent="0.2">
      <c r="B70" s="32"/>
      <c r="C70" s="32"/>
      <c r="D70" s="32"/>
      <c r="H70" s="32"/>
      <c r="I70" s="32"/>
      <c r="J70" s="32"/>
      <c r="K70" s="32"/>
      <c r="N70" s="32"/>
      <c r="O70" s="32"/>
      <c r="P70" s="30"/>
      <c r="Q70" s="32"/>
    </row>
    <row r="71" spans="2:25" ht="21.6" customHeight="1" x14ac:dyDescent="0.2">
      <c r="B71" s="32"/>
      <c r="C71" s="32"/>
      <c r="D71" s="32"/>
      <c r="H71" s="32"/>
      <c r="I71" s="32"/>
      <c r="J71" s="32"/>
      <c r="K71" s="32"/>
      <c r="N71" s="32"/>
      <c r="O71" s="32"/>
      <c r="P71" s="30"/>
      <c r="Q71" s="32"/>
    </row>
    <row r="72" spans="2:25" ht="21.6" customHeight="1" x14ac:dyDescent="0.2">
      <c r="B72" s="32"/>
      <c r="C72" s="32"/>
      <c r="D72" s="32"/>
      <c r="H72" s="32"/>
      <c r="I72" s="32"/>
      <c r="J72" s="32"/>
      <c r="K72" s="32"/>
      <c r="N72" s="32"/>
      <c r="O72" s="32"/>
      <c r="P72" s="30"/>
      <c r="Q72" s="32"/>
      <c r="Y72" s="9"/>
    </row>
    <row r="73" spans="2:25" ht="21.6" customHeight="1" x14ac:dyDescent="0.2">
      <c r="B73" s="32"/>
      <c r="C73" s="32"/>
      <c r="D73" s="32"/>
      <c r="H73" s="32"/>
      <c r="I73" s="32"/>
      <c r="J73" s="32"/>
      <c r="K73" s="32"/>
    </row>
    <row r="74" spans="2:25" ht="21.6" customHeight="1" x14ac:dyDescent="0.2">
      <c r="B74" s="32"/>
      <c r="C74" s="32"/>
      <c r="D74" s="32"/>
      <c r="H74" s="32"/>
      <c r="I74" s="32"/>
      <c r="J74" s="32"/>
      <c r="K74" s="32"/>
    </row>
    <row r="75" spans="2:25" ht="21.6" customHeight="1" x14ac:dyDescent="0.2">
      <c r="B75" s="32"/>
      <c r="C75" s="32"/>
      <c r="D75" s="32"/>
      <c r="H75" s="32"/>
      <c r="I75" s="32"/>
      <c r="J75" s="32"/>
      <c r="K75" s="32"/>
    </row>
    <row r="76" spans="2:25" ht="21.6" customHeight="1" x14ac:dyDescent="0.2">
      <c r="B76" s="32"/>
      <c r="C76" s="32"/>
      <c r="D76" s="32"/>
      <c r="H76" s="32"/>
      <c r="I76" s="32"/>
      <c r="J76" s="32"/>
      <c r="K76" s="32"/>
      <c r="N76" s="32"/>
      <c r="O76" s="32"/>
      <c r="P76" s="32"/>
      <c r="Q76" s="32"/>
    </row>
    <row r="77" spans="2:25" ht="21.6" customHeight="1" x14ac:dyDescent="0.2">
      <c r="B77" s="32"/>
      <c r="C77" s="32"/>
      <c r="D77" s="32"/>
      <c r="H77" s="32"/>
      <c r="I77" s="32"/>
      <c r="J77" s="32"/>
      <c r="K77" s="32"/>
      <c r="N77" s="32"/>
      <c r="O77" s="32"/>
      <c r="P77" s="30"/>
      <c r="Q77" s="32"/>
    </row>
    <row r="78" spans="2:25" ht="21.6" customHeight="1" x14ac:dyDescent="0.2">
      <c r="H78" s="32"/>
      <c r="I78" s="32"/>
      <c r="J78" s="32"/>
      <c r="K78" s="32"/>
      <c r="N78" s="32"/>
      <c r="O78" s="32"/>
      <c r="P78" s="30"/>
      <c r="Q78" s="32"/>
    </row>
    <row r="79" spans="2:25" ht="21.6" customHeight="1" x14ac:dyDescent="0.2">
      <c r="N79" s="32"/>
      <c r="O79" s="32"/>
      <c r="P79" s="30"/>
      <c r="Q79" s="32"/>
    </row>
    <row r="80" spans="2:25" ht="21.6" customHeight="1" x14ac:dyDescent="0.2">
      <c r="N80" s="32"/>
      <c r="O80" s="32"/>
      <c r="P80" s="30"/>
      <c r="Q80" s="32"/>
    </row>
    <row r="81" spans="2:18" ht="21.6" customHeight="1" x14ac:dyDescent="0.2">
      <c r="B81" s="32"/>
      <c r="C81" s="32"/>
      <c r="D81" s="30"/>
      <c r="N81" s="32"/>
      <c r="O81" s="32"/>
      <c r="P81" s="30"/>
      <c r="Q81" s="32"/>
      <c r="R81" s="32"/>
    </row>
    <row r="82" spans="2:18" ht="21.6" customHeight="1" x14ac:dyDescent="0.2">
      <c r="B82" s="32"/>
      <c r="C82" s="32"/>
      <c r="D82" s="32"/>
      <c r="N82" s="32"/>
      <c r="O82" s="32"/>
      <c r="P82" s="30"/>
      <c r="Q82" s="32"/>
    </row>
    <row r="83" spans="2:18" ht="21.6" customHeight="1" x14ac:dyDescent="0.2">
      <c r="B83" s="32"/>
      <c r="C83" s="32"/>
      <c r="D83" s="32"/>
      <c r="N83" s="32"/>
      <c r="O83" s="32"/>
      <c r="P83" s="30"/>
      <c r="Q83" s="32"/>
    </row>
    <row r="84" spans="2:18" ht="21.6" customHeight="1" x14ac:dyDescent="0.2">
      <c r="B84" s="32"/>
      <c r="C84" s="32"/>
      <c r="D84" s="32"/>
      <c r="N84" s="32"/>
      <c r="O84" s="32"/>
      <c r="P84" s="30"/>
      <c r="Q84" s="32"/>
    </row>
    <row r="85" spans="2:18" ht="21.6" customHeight="1" x14ac:dyDescent="0.2">
      <c r="B85" s="32"/>
      <c r="C85" s="32"/>
      <c r="D85" s="32"/>
    </row>
    <row r="86" spans="2:18" ht="21.6" customHeight="1" x14ac:dyDescent="0.2">
      <c r="B86" s="32"/>
      <c r="C86" s="32"/>
      <c r="D86" s="32"/>
    </row>
    <row r="87" spans="2:18" ht="21.6" customHeight="1" x14ac:dyDescent="0.2">
      <c r="B87" s="32"/>
      <c r="C87" s="32"/>
      <c r="D87" s="32"/>
    </row>
    <row r="88" spans="2:18" ht="21.6" customHeight="1" x14ac:dyDescent="0.2">
      <c r="B88" s="32"/>
      <c r="C88" s="32"/>
      <c r="D88" s="32"/>
    </row>
    <row r="89" spans="2:18" ht="21.6" customHeight="1" x14ac:dyDescent="0.2">
      <c r="B89" s="32"/>
      <c r="C89" s="32"/>
      <c r="D89" s="32"/>
    </row>
  </sheetData>
  <sheetProtection sheet="1" objects="1" scenarios="1"/>
  <mergeCells count="3">
    <mergeCell ref="V7:X7"/>
    <mergeCell ref="V20:X20"/>
    <mergeCell ref="V33:Y33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colBreaks count="1" manualBreakCount="1">
    <brk id="6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3A5AF-7398-4A8D-839D-19649D192F85}">
  <dimension ref="A1:AB90"/>
  <sheetViews>
    <sheetView showZeros="0" zoomScale="70" zoomScaleNormal="70" workbookViewId="0">
      <pane ySplit="3" topLeftCell="A4" activePane="bottomLeft" state="frozen"/>
      <selection pane="bottomLeft" activeCell="AB16" sqref="AB16"/>
    </sheetView>
  </sheetViews>
  <sheetFormatPr defaultColWidth="9" defaultRowHeight="21.6" customHeight="1" x14ac:dyDescent="0.2"/>
  <cols>
    <col min="1" max="1" width="3.6640625" style="1" customWidth="1"/>
    <col min="2" max="3" width="12.6640625" style="1" customWidth="1"/>
    <col min="4" max="6" width="8.6640625" style="1" customWidth="1"/>
    <col min="7" max="7" width="2.6640625" style="1" customWidth="1"/>
    <col min="8" max="8" width="3.6640625" style="1" customWidth="1"/>
    <col min="9" max="10" width="12.6640625" style="1" customWidth="1"/>
    <col min="11" max="11" width="9" style="1"/>
    <col min="12" max="13" width="8.6640625" style="1" customWidth="1"/>
    <col min="14" max="14" width="2.6640625" style="1" customWidth="1"/>
    <col min="15" max="15" width="3.6640625" style="1" customWidth="1"/>
    <col min="16" max="17" width="12.6640625" style="1" customWidth="1"/>
    <col min="18" max="18" width="9" style="1"/>
    <col min="19" max="21" width="8.6640625" style="1" customWidth="1"/>
    <col min="22" max="22" width="2.6640625" style="1" customWidth="1"/>
    <col min="23" max="23" width="3.6640625" style="1" customWidth="1"/>
    <col min="24" max="25" width="12.6640625" style="1" customWidth="1"/>
    <col min="26" max="16384" width="9" style="1"/>
  </cols>
  <sheetData>
    <row r="1" spans="1:27" ht="21.6" customHeight="1" x14ac:dyDescent="0.2">
      <c r="B1" s="13" t="s">
        <v>40</v>
      </c>
      <c r="C1" s="13" t="s">
        <v>41</v>
      </c>
    </row>
    <row r="2" spans="1:27" ht="21.6" customHeight="1" x14ac:dyDescent="0.2">
      <c r="B2" s="9" t="s">
        <v>63</v>
      </c>
      <c r="C2" s="30">
        <f>クラブ情報!J6</f>
        <v>0</v>
      </c>
    </row>
    <row r="3" spans="1:27" ht="9.9" customHeight="1" x14ac:dyDescent="0.3"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7" ht="9.9" customHeight="1" x14ac:dyDescent="0.3">
      <c r="V4" s="12"/>
      <c r="W4" s="12"/>
      <c r="X4" s="12"/>
    </row>
    <row r="5" spans="1:27" ht="21.6" customHeight="1" x14ac:dyDescent="0.2">
      <c r="B5" s="1" t="s">
        <v>20</v>
      </c>
      <c r="I5" s="1" t="s">
        <v>21</v>
      </c>
      <c r="P5" s="1" t="s">
        <v>177</v>
      </c>
      <c r="X5" s="1" t="s">
        <v>24</v>
      </c>
      <c r="Y5" s="1" t="s">
        <v>56</v>
      </c>
    </row>
    <row r="6" spans="1:27" ht="21.6" customHeight="1" x14ac:dyDescent="0.2">
      <c r="B6" s="1" t="s">
        <v>44</v>
      </c>
      <c r="D6" s="1" t="s">
        <v>66</v>
      </c>
      <c r="I6" s="1" t="s">
        <v>171</v>
      </c>
      <c r="K6" s="1" t="s">
        <v>53</v>
      </c>
      <c r="P6" s="1" t="s">
        <v>55</v>
      </c>
      <c r="R6" s="1" t="s">
        <v>162</v>
      </c>
      <c r="X6" s="1" t="s">
        <v>205</v>
      </c>
    </row>
    <row r="7" spans="1:27" ht="21.6" customHeight="1" x14ac:dyDescent="0.2">
      <c r="B7" s="32" t="s">
        <v>47</v>
      </c>
      <c r="C7" s="32" t="s">
        <v>42</v>
      </c>
      <c r="D7" s="32" t="s">
        <v>114</v>
      </c>
      <c r="E7" s="30" t="s">
        <v>153</v>
      </c>
      <c r="F7" s="36" t="s">
        <v>48</v>
      </c>
      <c r="I7" s="32" t="s">
        <v>47</v>
      </c>
      <c r="J7" s="32" t="s">
        <v>42</v>
      </c>
      <c r="K7" s="32" t="s">
        <v>23</v>
      </c>
      <c r="L7" s="32" t="s">
        <v>172</v>
      </c>
      <c r="M7" s="36" t="s">
        <v>48</v>
      </c>
      <c r="P7" s="32" t="s">
        <v>47</v>
      </c>
      <c r="Q7" s="32" t="s">
        <v>42</v>
      </c>
      <c r="R7" s="32" t="s">
        <v>29</v>
      </c>
      <c r="S7" s="32" t="s">
        <v>149</v>
      </c>
      <c r="T7" s="32" t="s">
        <v>120</v>
      </c>
      <c r="X7" s="32" t="s">
        <v>115</v>
      </c>
      <c r="Y7" s="210">
        <f>⑦コンテストチーム!F11</f>
        <v>0</v>
      </c>
      <c r="Z7" s="210"/>
      <c r="AA7" s="210"/>
    </row>
    <row r="8" spans="1:27" ht="21.6" customHeight="1" x14ac:dyDescent="0.2">
      <c r="A8" s="1">
        <v>1</v>
      </c>
      <c r="B8" s="32">
        <f>'①種目別（）'!F12</f>
        <v>0</v>
      </c>
      <c r="C8" s="32">
        <f>'①種目別（）'!N12</f>
        <v>0</v>
      </c>
      <c r="D8" s="32">
        <f>'①種目別（）'!V12</f>
        <v>0</v>
      </c>
      <c r="E8" s="32">
        <f>'①種目別（）'!Z12</f>
        <v>0</v>
      </c>
      <c r="F8" s="32">
        <f>'①種目別（）'!AE12</f>
        <v>0</v>
      </c>
      <c r="H8" s="1">
        <v>1</v>
      </c>
      <c r="I8" s="32">
        <f>⑤ジュニア個人総合!F12</f>
        <v>0</v>
      </c>
      <c r="J8" s="32">
        <f>⑤ジュニア個人総合!N12</f>
        <v>0</v>
      </c>
      <c r="K8" s="32">
        <f>⑤ジュニア個人総合!V12</f>
        <v>0</v>
      </c>
      <c r="L8" s="32">
        <f>⑤ジュニア個人総合!Z12</f>
        <v>0</v>
      </c>
      <c r="M8" s="32">
        <f>⑤ジュニア個人総合!AE12</f>
        <v>0</v>
      </c>
      <c r="O8" s="1">
        <v>1</v>
      </c>
      <c r="P8" s="32">
        <f>②コンテスト女子!F12</f>
        <v>0</v>
      </c>
      <c r="Q8" s="32">
        <f>②コンテスト女子!N12</f>
        <v>0</v>
      </c>
      <c r="R8" s="32">
        <f>②コンテスト女子!V12</f>
        <v>0</v>
      </c>
      <c r="S8" s="30">
        <f>②コンテスト女子!Z12</f>
        <v>0</v>
      </c>
      <c r="T8" s="32">
        <f>②コンテスト女子!AE12</f>
        <v>0</v>
      </c>
      <c r="X8" s="32" t="s">
        <v>47</v>
      </c>
      <c r="Y8" s="32" t="s">
        <v>42</v>
      </c>
      <c r="Z8" s="32" t="s">
        <v>23</v>
      </c>
      <c r="AA8" s="32" t="s">
        <v>59</v>
      </c>
    </row>
    <row r="9" spans="1:27" ht="21.6" customHeight="1" x14ac:dyDescent="0.2">
      <c r="A9" s="1">
        <v>2</v>
      </c>
      <c r="B9" s="32">
        <f>'①種目別（）'!F13</f>
        <v>0</v>
      </c>
      <c r="C9" s="32">
        <f>'①種目別（）'!N13</f>
        <v>0</v>
      </c>
      <c r="D9" s="32">
        <f>'①種目別（）'!V13</f>
        <v>0</v>
      </c>
      <c r="E9" s="32">
        <f>'①種目別（）'!Z13</f>
        <v>0</v>
      </c>
      <c r="F9" s="32">
        <f>'①種目別（）'!AE13</f>
        <v>0</v>
      </c>
      <c r="H9" s="1">
        <v>2</v>
      </c>
      <c r="I9" s="32">
        <f>⑤ジュニア個人総合!F13</f>
        <v>0</v>
      </c>
      <c r="J9" s="32">
        <f>⑤ジュニア個人総合!N13</f>
        <v>0</v>
      </c>
      <c r="K9" s="32">
        <f>⑤ジュニア個人総合!V13</f>
        <v>0</v>
      </c>
      <c r="L9" s="32">
        <f>⑤ジュニア個人総合!Z13</f>
        <v>0</v>
      </c>
      <c r="M9" s="32">
        <f>⑤ジュニア個人総合!AE13</f>
        <v>0</v>
      </c>
      <c r="O9" s="1">
        <v>2</v>
      </c>
      <c r="P9" s="32">
        <f>②コンテスト女子!F13</f>
        <v>0</v>
      </c>
      <c r="Q9" s="32">
        <f>②コンテスト女子!N13</f>
        <v>0</v>
      </c>
      <c r="R9" s="32">
        <f>②コンテスト女子!V13</f>
        <v>0</v>
      </c>
      <c r="S9" s="30">
        <f>②コンテスト女子!Z13</f>
        <v>0</v>
      </c>
      <c r="T9" s="32">
        <f>②コンテスト女子!AE13</f>
        <v>0</v>
      </c>
      <c r="W9" s="1">
        <v>1</v>
      </c>
      <c r="X9" s="32">
        <f>⑦コンテストチーム!F13</f>
        <v>0</v>
      </c>
      <c r="Y9" s="32">
        <f>⑦コンテストチーム!P13</f>
        <v>0</v>
      </c>
      <c r="Z9" s="32">
        <f>⑦コンテストチーム!Z13</f>
        <v>0</v>
      </c>
      <c r="AA9" s="32">
        <f>⑦コンテストチーム!AE13</f>
        <v>0</v>
      </c>
    </row>
    <row r="10" spans="1:27" ht="21.6" customHeight="1" x14ac:dyDescent="0.2">
      <c r="A10" s="1">
        <v>3</v>
      </c>
      <c r="B10" s="32">
        <f>'①種目別（）'!F14</f>
        <v>0</v>
      </c>
      <c r="C10" s="32">
        <f>'①種目別（）'!N14</f>
        <v>0</v>
      </c>
      <c r="D10" s="32">
        <f>'①種目別（）'!V14</f>
        <v>0</v>
      </c>
      <c r="E10" s="32">
        <f>'①種目別（）'!Z14</f>
        <v>0</v>
      </c>
      <c r="F10" s="32">
        <f>'①種目別（）'!AE14</f>
        <v>0</v>
      </c>
      <c r="H10" s="1">
        <v>3</v>
      </c>
      <c r="I10" s="32">
        <f>⑤ジュニア個人総合!F14</f>
        <v>0</v>
      </c>
      <c r="J10" s="32">
        <f>⑤ジュニア個人総合!N14</f>
        <v>0</v>
      </c>
      <c r="K10" s="32">
        <f>⑤ジュニア個人総合!V14</f>
        <v>0</v>
      </c>
      <c r="L10" s="32">
        <f>⑤ジュニア個人総合!Z14</f>
        <v>0</v>
      </c>
      <c r="M10" s="32">
        <f>⑤ジュニア個人総合!AE14</f>
        <v>0</v>
      </c>
      <c r="O10" s="1">
        <v>3</v>
      </c>
      <c r="P10" s="32">
        <f>②コンテスト女子!F14</f>
        <v>0</v>
      </c>
      <c r="Q10" s="32">
        <f>②コンテスト女子!N14</f>
        <v>0</v>
      </c>
      <c r="R10" s="32">
        <f>②コンテスト女子!V14</f>
        <v>0</v>
      </c>
      <c r="S10" s="30">
        <f>②コンテスト女子!Z14</f>
        <v>0</v>
      </c>
      <c r="T10" s="32">
        <f>②コンテスト女子!AE14</f>
        <v>0</v>
      </c>
      <c r="W10" s="1">
        <v>2</v>
      </c>
      <c r="X10" s="32">
        <f>⑦コンテストチーム!F14</f>
        <v>0</v>
      </c>
      <c r="Y10" s="32">
        <f>⑦コンテストチーム!P14</f>
        <v>0</v>
      </c>
      <c r="Z10" s="32">
        <f>⑦コンテストチーム!Z14</f>
        <v>0</v>
      </c>
      <c r="AA10" s="32">
        <f>⑦コンテストチーム!AE14</f>
        <v>0</v>
      </c>
    </row>
    <row r="11" spans="1:27" ht="21.6" customHeight="1" x14ac:dyDescent="0.2">
      <c r="A11" s="1">
        <v>4</v>
      </c>
      <c r="B11" s="32">
        <f>'①種目別（）'!F15</f>
        <v>0</v>
      </c>
      <c r="C11" s="32">
        <f>'①種目別（）'!N15</f>
        <v>0</v>
      </c>
      <c r="D11" s="32">
        <f>'①種目別（）'!V15</f>
        <v>0</v>
      </c>
      <c r="E11" s="32">
        <f>'①種目別（）'!Z15</f>
        <v>0</v>
      </c>
      <c r="F11" s="32">
        <f>'①種目別（）'!AE15</f>
        <v>0</v>
      </c>
      <c r="H11" s="1">
        <v>4</v>
      </c>
      <c r="I11" s="32">
        <f>⑤ジュニア個人総合!F15</f>
        <v>0</v>
      </c>
      <c r="J11" s="32">
        <f>⑤ジュニア個人総合!N15</f>
        <v>0</v>
      </c>
      <c r="K11" s="32">
        <f>⑤ジュニア個人総合!V15</f>
        <v>0</v>
      </c>
      <c r="L11" s="32">
        <f>⑤ジュニア個人総合!Z15</f>
        <v>0</v>
      </c>
      <c r="M11" s="32">
        <f>⑤ジュニア個人総合!AE15</f>
        <v>0</v>
      </c>
      <c r="O11" s="1">
        <v>4</v>
      </c>
      <c r="P11" s="32">
        <f>②コンテスト女子!F15</f>
        <v>0</v>
      </c>
      <c r="Q11" s="32">
        <f>②コンテスト女子!N15</f>
        <v>0</v>
      </c>
      <c r="R11" s="32">
        <f>②コンテスト女子!V15</f>
        <v>0</v>
      </c>
      <c r="S11" s="30">
        <f>②コンテスト女子!Z15</f>
        <v>0</v>
      </c>
      <c r="T11" s="32">
        <f>②コンテスト女子!AE15</f>
        <v>0</v>
      </c>
      <c r="W11" s="1">
        <v>3</v>
      </c>
      <c r="X11" s="32">
        <f>⑦コンテストチーム!F15</f>
        <v>0</v>
      </c>
      <c r="Y11" s="32">
        <f>⑦コンテストチーム!P15</f>
        <v>0</v>
      </c>
      <c r="Z11" s="32">
        <f>⑦コンテストチーム!Z15</f>
        <v>0</v>
      </c>
      <c r="AA11" s="32">
        <f>⑦コンテストチーム!AE15</f>
        <v>0</v>
      </c>
    </row>
    <row r="12" spans="1:27" ht="21.6" customHeight="1" x14ac:dyDescent="0.2">
      <c r="A12" s="1">
        <v>5</v>
      </c>
      <c r="B12" s="32">
        <f>'①種目別（）'!F16</f>
        <v>0</v>
      </c>
      <c r="C12" s="32">
        <f>'①種目別（）'!N16</f>
        <v>0</v>
      </c>
      <c r="D12" s="32">
        <f>'①種目別（）'!V16</f>
        <v>0</v>
      </c>
      <c r="E12" s="32">
        <f>'①種目別（）'!Z16</f>
        <v>0</v>
      </c>
      <c r="F12" s="32">
        <f>'①種目別（）'!AE16</f>
        <v>0</v>
      </c>
      <c r="H12" s="1">
        <v>5</v>
      </c>
      <c r="I12" s="32">
        <f>⑤ジュニア個人総合!F16</f>
        <v>0</v>
      </c>
      <c r="J12" s="32">
        <f>⑤ジュニア個人総合!N16</f>
        <v>0</v>
      </c>
      <c r="K12" s="32">
        <f>⑤ジュニア個人総合!V16</f>
        <v>0</v>
      </c>
      <c r="L12" s="32">
        <f>⑤ジュニア個人総合!Z16</f>
        <v>0</v>
      </c>
      <c r="M12" s="32">
        <f>⑤ジュニア個人総合!AE16</f>
        <v>0</v>
      </c>
      <c r="O12" s="1">
        <v>5</v>
      </c>
      <c r="P12" s="32">
        <f>②コンテスト女子!F16</f>
        <v>0</v>
      </c>
      <c r="Q12" s="32">
        <f>②コンテスト女子!N16</f>
        <v>0</v>
      </c>
      <c r="R12" s="32">
        <f>②コンテスト女子!V16</f>
        <v>0</v>
      </c>
      <c r="S12" s="30">
        <f>②コンテスト女子!Z16</f>
        <v>0</v>
      </c>
      <c r="T12" s="32">
        <f>②コンテスト女子!AE16</f>
        <v>0</v>
      </c>
      <c r="W12" s="1">
        <v>4</v>
      </c>
      <c r="X12" s="32">
        <f>⑦コンテストチーム!F16</f>
        <v>0</v>
      </c>
      <c r="Y12" s="32">
        <f>⑦コンテストチーム!P16</f>
        <v>0</v>
      </c>
      <c r="Z12" s="32">
        <f>⑦コンテストチーム!Z16</f>
        <v>0</v>
      </c>
      <c r="AA12" s="32">
        <f>⑦コンテストチーム!AE16</f>
        <v>0</v>
      </c>
    </row>
    <row r="13" spans="1:27" ht="21.6" customHeight="1" x14ac:dyDescent="0.2">
      <c r="A13" s="1">
        <v>6</v>
      </c>
      <c r="B13" s="32">
        <f>'①種目別（）'!F17</f>
        <v>0</v>
      </c>
      <c r="C13" s="32">
        <f>'①種目別（）'!N17</f>
        <v>0</v>
      </c>
      <c r="D13" s="32">
        <f>'①種目別（）'!V17</f>
        <v>0</v>
      </c>
      <c r="E13" s="32">
        <f>'①種目別（）'!Z17</f>
        <v>0</v>
      </c>
      <c r="F13" s="32">
        <f>'①種目別（）'!AE17</f>
        <v>0</v>
      </c>
      <c r="H13" s="1">
        <v>6</v>
      </c>
      <c r="I13" s="32">
        <f>⑤ジュニア個人総合!F17</f>
        <v>0</v>
      </c>
      <c r="J13" s="32">
        <f>⑤ジュニア個人総合!N17</f>
        <v>0</v>
      </c>
      <c r="K13" s="32">
        <f>⑤ジュニア個人総合!V17</f>
        <v>0</v>
      </c>
      <c r="L13" s="32">
        <f>⑤ジュニア個人総合!Z17</f>
        <v>0</v>
      </c>
      <c r="M13" s="32">
        <f>⑤ジュニア個人総合!AE17</f>
        <v>0</v>
      </c>
      <c r="O13" s="1">
        <v>6</v>
      </c>
      <c r="P13" s="32">
        <f>②コンテスト女子!F17</f>
        <v>0</v>
      </c>
      <c r="Q13" s="32">
        <f>②コンテスト女子!N17</f>
        <v>0</v>
      </c>
      <c r="R13" s="32">
        <f>②コンテスト女子!V17</f>
        <v>0</v>
      </c>
      <c r="S13" s="30">
        <f>②コンテスト女子!Z17</f>
        <v>0</v>
      </c>
      <c r="T13" s="32">
        <f>②コンテスト女子!AE17</f>
        <v>0</v>
      </c>
      <c r="W13" s="1">
        <v>5</v>
      </c>
      <c r="X13" s="32">
        <f>⑦コンテストチーム!F17</f>
        <v>0</v>
      </c>
      <c r="Y13" s="32">
        <f>⑦コンテストチーム!P17</f>
        <v>0</v>
      </c>
      <c r="Z13" s="32">
        <f>⑦コンテストチーム!Z17</f>
        <v>0</v>
      </c>
      <c r="AA13" s="32">
        <f>⑦コンテストチーム!AE17</f>
        <v>0</v>
      </c>
    </row>
    <row r="14" spans="1:27" ht="21.6" customHeight="1" x14ac:dyDescent="0.2">
      <c r="A14" s="1">
        <v>7</v>
      </c>
      <c r="B14" s="32">
        <f>'①種目別（）'!F18</f>
        <v>0</v>
      </c>
      <c r="C14" s="32">
        <f>'①種目別（）'!N18</f>
        <v>0</v>
      </c>
      <c r="D14" s="32">
        <f>'①種目別（）'!V18</f>
        <v>0</v>
      </c>
      <c r="E14" s="32">
        <f>'①種目別（）'!Z18</f>
        <v>0</v>
      </c>
      <c r="F14" s="32">
        <f>'①種目別（）'!AE18</f>
        <v>0</v>
      </c>
      <c r="H14" s="1">
        <v>7</v>
      </c>
      <c r="I14" s="32">
        <f>⑤ジュニア個人総合!F18</f>
        <v>0</v>
      </c>
      <c r="J14" s="32">
        <f>⑤ジュニア個人総合!N18</f>
        <v>0</v>
      </c>
      <c r="K14" s="32">
        <f>⑤ジュニア個人総合!V18</f>
        <v>0</v>
      </c>
      <c r="L14" s="32">
        <f>⑤ジュニア個人総合!Z18</f>
        <v>0</v>
      </c>
      <c r="M14" s="32">
        <f>⑤ジュニア個人総合!AE18</f>
        <v>0</v>
      </c>
      <c r="O14" s="1">
        <v>7</v>
      </c>
      <c r="P14" s="32">
        <f>②コンテスト女子!F18</f>
        <v>0</v>
      </c>
      <c r="Q14" s="32">
        <f>②コンテスト女子!N18</f>
        <v>0</v>
      </c>
      <c r="R14" s="32">
        <f>②コンテスト女子!V18</f>
        <v>0</v>
      </c>
      <c r="S14" s="30">
        <f>②コンテスト女子!Z18</f>
        <v>0</v>
      </c>
      <c r="T14" s="32">
        <f>②コンテスト女子!AE18</f>
        <v>0</v>
      </c>
      <c r="W14" s="1">
        <v>6</v>
      </c>
      <c r="X14" s="32">
        <f>⑦コンテストチーム!F18</f>
        <v>0</v>
      </c>
      <c r="Y14" s="32">
        <f>⑦コンテストチーム!P18</f>
        <v>0</v>
      </c>
      <c r="Z14" s="32">
        <f>⑦コンテストチーム!Z18</f>
        <v>0</v>
      </c>
      <c r="AA14" s="32">
        <f>⑦コンテストチーム!AE18</f>
        <v>0</v>
      </c>
    </row>
    <row r="15" spans="1:27" ht="21.6" customHeight="1" x14ac:dyDescent="0.2">
      <c r="A15" s="1">
        <v>8</v>
      </c>
      <c r="B15" s="32">
        <f>'①種目別（）'!F19</f>
        <v>0</v>
      </c>
      <c r="C15" s="32">
        <f>'①種目別（）'!N19</f>
        <v>0</v>
      </c>
      <c r="D15" s="32">
        <f>'①種目別（）'!V19</f>
        <v>0</v>
      </c>
      <c r="E15" s="32">
        <f>'①種目別（）'!Z19</f>
        <v>0</v>
      </c>
      <c r="F15" s="32">
        <f>'①種目別（）'!AE19</f>
        <v>0</v>
      </c>
      <c r="H15" s="1">
        <v>8</v>
      </c>
      <c r="I15" s="32">
        <f>⑤ジュニア個人総合!F19</f>
        <v>0</v>
      </c>
      <c r="J15" s="32">
        <f>⑤ジュニア個人総合!N19</f>
        <v>0</v>
      </c>
      <c r="K15" s="32">
        <f>⑤ジュニア個人総合!V19</f>
        <v>0</v>
      </c>
      <c r="L15" s="32">
        <f>⑤ジュニア個人総合!Z19</f>
        <v>0</v>
      </c>
      <c r="M15" s="32">
        <f>⑤ジュニア個人総合!AE19</f>
        <v>0</v>
      </c>
      <c r="O15" s="1">
        <v>8</v>
      </c>
      <c r="P15" s="32">
        <f>②コンテスト女子!F19</f>
        <v>0</v>
      </c>
      <c r="Q15" s="32">
        <f>②コンテスト女子!N19</f>
        <v>0</v>
      </c>
      <c r="R15" s="32">
        <f>②コンテスト女子!V19</f>
        <v>0</v>
      </c>
      <c r="S15" s="30">
        <f>②コンテスト女子!Z19</f>
        <v>0</v>
      </c>
      <c r="T15" s="32">
        <f>②コンテスト女子!AE19</f>
        <v>0</v>
      </c>
      <c r="W15" s="37" t="s">
        <v>26</v>
      </c>
      <c r="X15" s="32">
        <f>⑦コンテストチーム!F23</f>
        <v>0</v>
      </c>
      <c r="Y15" s="32">
        <f>⑦コンテストチーム!P23</f>
        <v>0</v>
      </c>
      <c r="Z15" s="32">
        <f>⑦コンテストチーム!Z23</f>
        <v>0</v>
      </c>
      <c r="AA15" s="32">
        <f>⑦コンテストチーム!AE23</f>
        <v>0</v>
      </c>
    </row>
    <row r="16" spans="1:27" ht="21.6" customHeight="1" x14ac:dyDescent="0.2">
      <c r="W16" s="37" t="s">
        <v>26</v>
      </c>
      <c r="X16" s="32">
        <f>⑦コンテストチーム!F24</f>
        <v>0</v>
      </c>
      <c r="Y16" s="32">
        <f>⑦コンテストチーム!P24</f>
        <v>0</v>
      </c>
      <c r="Z16" s="32">
        <f>⑦コンテストチーム!Z24</f>
        <v>0</v>
      </c>
      <c r="AA16" s="32">
        <f>⑦コンテストチーム!AE24</f>
        <v>0</v>
      </c>
    </row>
    <row r="17" spans="1:28" ht="21.6" customHeight="1" x14ac:dyDescent="0.2">
      <c r="B17" s="1" t="s">
        <v>20</v>
      </c>
      <c r="I17" s="1" t="s">
        <v>21</v>
      </c>
      <c r="P17" s="1" t="s">
        <v>177</v>
      </c>
      <c r="X17" s="1" t="s">
        <v>57</v>
      </c>
    </row>
    <row r="18" spans="1:28" ht="21.6" customHeight="1" x14ac:dyDescent="0.2">
      <c r="B18" s="1" t="s">
        <v>131</v>
      </c>
      <c r="D18" s="1" t="s">
        <v>45</v>
      </c>
      <c r="I18" s="1" t="s">
        <v>169</v>
      </c>
      <c r="K18" s="1" t="s">
        <v>53</v>
      </c>
      <c r="P18" s="1" t="s">
        <v>55</v>
      </c>
      <c r="R18" s="1" t="s">
        <v>164</v>
      </c>
      <c r="X18" s="32" t="s">
        <v>115</v>
      </c>
      <c r="Y18" s="210">
        <f>⑦コンテストチーム!F26</f>
        <v>0</v>
      </c>
      <c r="Z18" s="210"/>
      <c r="AA18" s="210"/>
    </row>
    <row r="19" spans="1:28" ht="21.6" customHeight="1" x14ac:dyDescent="0.2">
      <c r="B19" s="32" t="s">
        <v>47</v>
      </c>
      <c r="C19" s="32" t="s">
        <v>42</v>
      </c>
      <c r="D19" s="30" t="s">
        <v>134</v>
      </c>
      <c r="E19" s="30" t="s">
        <v>153</v>
      </c>
      <c r="F19" s="36" t="s">
        <v>48</v>
      </c>
      <c r="I19" s="32" t="s">
        <v>47</v>
      </c>
      <c r="J19" s="32" t="s">
        <v>42</v>
      </c>
      <c r="K19" s="32" t="s">
        <v>23</v>
      </c>
      <c r="L19" s="32" t="s">
        <v>170</v>
      </c>
      <c r="M19" s="36" t="s">
        <v>48</v>
      </c>
      <c r="P19" s="32" t="s">
        <v>47</v>
      </c>
      <c r="Q19" s="32" t="s">
        <v>42</v>
      </c>
      <c r="R19" s="32" t="s">
        <v>29</v>
      </c>
      <c r="S19" s="32" t="s">
        <v>149</v>
      </c>
      <c r="T19" s="32" t="s">
        <v>120</v>
      </c>
      <c r="X19" s="32" t="s">
        <v>47</v>
      </c>
      <c r="Y19" s="32" t="s">
        <v>42</v>
      </c>
      <c r="Z19" s="32" t="s">
        <v>23</v>
      </c>
      <c r="AA19" s="32" t="s">
        <v>59</v>
      </c>
    </row>
    <row r="20" spans="1:28" ht="21.6" customHeight="1" x14ac:dyDescent="0.2">
      <c r="A20" s="1">
        <v>1</v>
      </c>
      <c r="B20" s="32">
        <f>'②種目別（）'!F12</f>
        <v>0</v>
      </c>
      <c r="C20" s="32">
        <f>'②種目別（）'!N12</f>
        <v>0</v>
      </c>
      <c r="D20" s="32">
        <f>'②種目別（）'!V12</f>
        <v>0</v>
      </c>
      <c r="E20" s="32">
        <f>'②種目別（）'!AA12</f>
        <v>0</v>
      </c>
      <c r="F20" s="32">
        <f>'②種目別（）'!AE12</f>
        <v>0</v>
      </c>
      <c r="H20" s="1">
        <v>1</v>
      </c>
      <c r="I20" s="32">
        <f>⑤ジュニア個人総合!AP12</f>
        <v>0</v>
      </c>
      <c r="J20" s="32">
        <f>⑤ジュニア個人総合!AX12</f>
        <v>0</v>
      </c>
      <c r="K20" s="32">
        <f>⑤ジュニア個人総合!BF12</f>
        <v>0</v>
      </c>
      <c r="L20" s="32">
        <f>⑤ジュニア個人総合!BJ12</f>
        <v>0</v>
      </c>
      <c r="M20" s="32">
        <f>⑤ジュニア個人総合!BO12</f>
        <v>0</v>
      </c>
      <c r="O20" s="1">
        <v>1</v>
      </c>
      <c r="P20" s="32">
        <f>②コンテスト女子!AP12</f>
        <v>0</v>
      </c>
      <c r="Q20" s="32">
        <f>②コンテスト女子!AX12</f>
        <v>0</v>
      </c>
      <c r="R20" s="32">
        <f>②コンテスト女子!BF12</f>
        <v>0</v>
      </c>
      <c r="S20" s="30">
        <f>②コンテスト女子!BJ12</f>
        <v>0</v>
      </c>
      <c r="T20" s="32">
        <f>②コンテスト女子!BO12</f>
        <v>0</v>
      </c>
      <c r="W20" s="1">
        <v>1</v>
      </c>
      <c r="X20" s="32">
        <f>⑦コンテストチーム!F28</f>
        <v>0</v>
      </c>
      <c r="Y20" s="32">
        <f>⑦コンテストチーム!P28</f>
        <v>0</v>
      </c>
      <c r="Z20" s="32">
        <f>⑦コンテストチーム!Z28</f>
        <v>0</v>
      </c>
      <c r="AA20" s="32">
        <f>⑦コンテストチーム!AE28</f>
        <v>0</v>
      </c>
    </row>
    <row r="21" spans="1:28" ht="21.6" customHeight="1" x14ac:dyDescent="0.2">
      <c r="A21" s="1">
        <v>2</v>
      </c>
      <c r="B21" s="32">
        <f>'②種目別（）'!F13</f>
        <v>0</v>
      </c>
      <c r="C21" s="32">
        <f>'②種目別（）'!N13</f>
        <v>0</v>
      </c>
      <c r="D21" s="32">
        <f>'②種目別（）'!V13</f>
        <v>0</v>
      </c>
      <c r="E21" s="32">
        <f>'②種目別（）'!AA13</f>
        <v>0</v>
      </c>
      <c r="F21" s="32">
        <f>'②種目別（）'!AE13</f>
        <v>0</v>
      </c>
      <c r="H21" s="1">
        <v>2</v>
      </c>
      <c r="I21" s="32">
        <f>⑤ジュニア個人総合!AP13</f>
        <v>0</v>
      </c>
      <c r="J21" s="32">
        <f>⑤ジュニア個人総合!AX13</f>
        <v>0</v>
      </c>
      <c r="K21" s="32">
        <f>⑤ジュニア個人総合!BF13</f>
        <v>0</v>
      </c>
      <c r="L21" s="32">
        <f>⑤ジュニア個人総合!BJ13</f>
        <v>0</v>
      </c>
      <c r="M21" s="32">
        <f>⑤ジュニア個人総合!BO13</f>
        <v>0</v>
      </c>
      <c r="O21" s="1">
        <v>2</v>
      </c>
      <c r="P21" s="32">
        <f>②コンテスト女子!AP13</f>
        <v>0</v>
      </c>
      <c r="Q21" s="32">
        <f>②コンテスト女子!AX13</f>
        <v>0</v>
      </c>
      <c r="R21" s="32">
        <f>②コンテスト女子!BF13</f>
        <v>0</v>
      </c>
      <c r="S21" s="30">
        <f>②コンテスト女子!BJ13</f>
        <v>0</v>
      </c>
      <c r="T21" s="32">
        <f>②コンテスト女子!BO13</f>
        <v>0</v>
      </c>
      <c r="W21" s="1">
        <v>2</v>
      </c>
      <c r="X21" s="32">
        <f>⑦コンテストチーム!F29</f>
        <v>0</v>
      </c>
      <c r="Y21" s="32">
        <f>⑦コンテストチーム!P29</f>
        <v>0</v>
      </c>
      <c r="Z21" s="32">
        <f>⑦コンテストチーム!Z29</f>
        <v>0</v>
      </c>
      <c r="AA21" s="32">
        <f>⑦コンテストチーム!AE29</f>
        <v>0</v>
      </c>
    </row>
    <row r="22" spans="1:28" ht="21.6" customHeight="1" x14ac:dyDescent="0.2">
      <c r="A22" s="1">
        <v>3</v>
      </c>
      <c r="B22" s="32">
        <f>'②種目別（）'!F14</f>
        <v>0</v>
      </c>
      <c r="C22" s="32">
        <f>'②種目別（）'!N14</f>
        <v>0</v>
      </c>
      <c r="D22" s="32">
        <f>'②種目別（）'!V14</f>
        <v>0</v>
      </c>
      <c r="E22" s="32">
        <f>'②種目別（）'!AA14</f>
        <v>0</v>
      </c>
      <c r="F22" s="32">
        <f>'②種目別（）'!AE14</f>
        <v>0</v>
      </c>
      <c r="H22" s="1">
        <v>3</v>
      </c>
      <c r="I22" s="32">
        <f>⑤ジュニア個人総合!AP14</f>
        <v>0</v>
      </c>
      <c r="J22" s="32">
        <f>⑤ジュニア個人総合!AX14</f>
        <v>0</v>
      </c>
      <c r="K22" s="32">
        <f>⑤ジュニア個人総合!BF14</f>
        <v>0</v>
      </c>
      <c r="L22" s="32">
        <f>⑤ジュニア個人総合!BJ14</f>
        <v>0</v>
      </c>
      <c r="M22" s="32">
        <f>⑤ジュニア個人総合!BO14</f>
        <v>0</v>
      </c>
      <c r="O22" s="1">
        <v>3</v>
      </c>
      <c r="P22" s="32">
        <f>②コンテスト女子!AP14</f>
        <v>0</v>
      </c>
      <c r="Q22" s="32">
        <f>②コンテスト女子!AX14</f>
        <v>0</v>
      </c>
      <c r="R22" s="32">
        <f>②コンテスト女子!BF14</f>
        <v>0</v>
      </c>
      <c r="S22" s="30">
        <f>②コンテスト女子!BJ14</f>
        <v>0</v>
      </c>
      <c r="T22" s="32">
        <f>②コンテスト女子!BO14</f>
        <v>0</v>
      </c>
      <c r="W22" s="1">
        <v>3</v>
      </c>
      <c r="X22" s="32">
        <f>⑦コンテストチーム!F30</f>
        <v>0</v>
      </c>
      <c r="Y22" s="32">
        <f>⑦コンテストチーム!P30</f>
        <v>0</v>
      </c>
      <c r="Z22" s="32">
        <f>⑦コンテストチーム!Z30</f>
        <v>0</v>
      </c>
      <c r="AA22" s="32">
        <f>⑦コンテストチーム!AE30</f>
        <v>0</v>
      </c>
    </row>
    <row r="23" spans="1:28" ht="21.6" customHeight="1" x14ac:dyDescent="0.2">
      <c r="A23" s="1">
        <v>4</v>
      </c>
      <c r="B23" s="32">
        <f>'②種目別（）'!F15</f>
        <v>0</v>
      </c>
      <c r="C23" s="32">
        <f>'②種目別（）'!N15</f>
        <v>0</v>
      </c>
      <c r="D23" s="32">
        <f>'②種目別（）'!V15</f>
        <v>0</v>
      </c>
      <c r="E23" s="32">
        <f>'②種目別（）'!AA15</f>
        <v>0</v>
      </c>
      <c r="F23" s="32">
        <f>'②種目別（）'!AE15</f>
        <v>0</v>
      </c>
      <c r="H23" s="1">
        <v>4</v>
      </c>
      <c r="I23" s="32">
        <f>⑤ジュニア個人総合!AP15</f>
        <v>0</v>
      </c>
      <c r="J23" s="32">
        <f>⑤ジュニア個人総合!AX15</f>
        <v>0</v>
      </c>
      <c r="K23" s="32">
        <f>⑤ジュニア個人総合!BF15</f>
        <v>0</v>
      </c>
      <c r="L23" s="32">
        <f>⑤ジュニア個人総合!BJ15</f>
        <v>0</v>
      </c>
      <c r="M23" s="32">
        <f>⑤ジュニア個人総合!BO15</f>
        <v>0</v>
      </c>
      <c r="O23" s="1">
        <v>4</v>
      </c>
      <c r="P23" s="32">
        <f>②コンテスト女子!AP15</f>
        <v>0</v>
      </c>
      <c r="Q23" s="32">
        <f>②コンテスト女子!AX15</f>
        <v>0</v>
      </c>
      <c r="R23" s="32">
        <f>②コンテスト女子!BF15</f>
        <v>0</v>
      </c>
      <c r="S23" s="30">
        <f>②コンテスト女子!BJ15</f>
        <v>0</v>
      </c>
      <c r="T23" s="32">
        <f>②コンテスト女子!BO15</f>
        <v>0</v>
      </c>
      <c r="W23" s="1">
        <v>4</v>
      </c>
      <c r="X23" s="32">
        <f>⑦コンテストチーム!F31</f>
        <v>0</v>
      </c>
      <c r="Y23" s="32">
        <f>⑦コンテストチーム!P31</f>
        <v>0</v>
      </c>
      <c r="Z23" s="32">
        <f>⑦コンテストチーム!Z31</f>
        <v>0</v>
      </c>
      <c r="AA23" s="32">
        <f>⑦コンテストチーム!AE31</f>
        <v>0</v>
      </c>
    </row>
    <row r="24" spans="1:28" ht="21.6" customHeight="1" x14ac:dyDescent="0.2">
      <c r="A24" s="1">
        <v>5</v>
      </c>
      <c r="B24" s="32">
        <f>'②種目別（）'!F16</f>
        <v>0</v>
      </c>
      <c r="C24" s="32">
        <f>'②種目別（）'!N16</f>
        <v>0</v>
      </c>
      <c r="D24" s="32">
        <f>'②種目別（）'!V16</f>
        <v>0</v>
      </c>
      <c r="E24" s="32">
        <f>'②種目別（）'!AA16</f>
        <v>0</v>
      </c>
      <c r="F24" s="32">
        <f>'②種目別（）'!AE16</f>
        <v>0</v>
      </c>
      <c r="H24" s="1">
        <v>5</v>
      </c>
      <c r="I24" s="32">
        <f>⑤ジュニア個人総合!AP16</f>
        <v>0</v>
      </c>
      <c r="J24" s="32">
        <f>⑤ジュニア個人総合!AX16</f>
        <v>0</v>
      </c>
      <c r="K24" s="32">
        <f>⑤ジュニア個人総合!BF16</f>
        <v>0</v>
      </c>
      <c r="L24" s="32">
        <f>⑤ジュニア個人総合!BJ16</f>
        <v>0</v>
      </c>
      <c r="M24" s="32">
        <f>⑤ジュニア個人総合!BO16</f>
        <v>0</v>
      </c>
      <c r="O24" s="1">
        <v>5</v>
      </c>
      <c r="P24" s="32">
        <f>②コンテスト女子!AP16</f>
        <v>0</v>
      </c>
      <c r="Q24" s="32">
        <f>②コンテスト女子!AX16</f>
        <v>0</v>
      </c>
      <c r="R24" s="32">
        <f>②コンテスト女子!BF16</f>
        <v>0</v>
      </c>
      <c r="S24" s="30">
        <f>②コンテスト女子!BJ16</f>
        <v>0</v>
      </c>
      <c r="T24" s="32">
        <f>②コンテスト女子!BO16</f>
        <v>0</v>
      </c>
      <c r="W24" s="1">
        <v>5</v>
      </c>
      <c r="X24" s="32">
        <f>⑦コンテストチーム!F32</f>
        <v>0</v>
      </c>
      <c r="Y24" s="32">
        <f>⑦コンテストチーム!P32</f>
        <v>0</v>
      </c>
      <c r="Z24" s="32">
        <f>⑦コンテストチーム!Z32</f>
        <v>0</v>
      </c>
      <c r="AA24" s="32">
        <f>⑦コンテストチーム!AE32</f>
        <v>0</v>
      </c>
    </row>
    <row r="25" spans="1:28" ht="21.6" customHeight="1" x14ac:dyDescent="0.2">
      <c r="A25" s="1">
        <v>6</v>
      </c>
      <c r="B25" s="32">
        <f>'②種目別（）'!F17</f>
        <v>0</v>
      </c>
      <c r="C25" s="32">
        <f>'②種目別（）'!N17</f>
        <v>0</v>
      </c>
      <c r="D25" s="32">
        <f>'②種目別（）'!V17</f>
        <v>0</v>
      </c>
      <c r="E25" s="32">
        <f>'②種目別（）'!AA17</f>
        <v>0</v>
      </c>
      <c r="F25" s="32">
        <f>'②種目別（）'!AE17</f>
        <v>0</v>
      </c>
      <c r="H25" s="1">
        <v>6</v>
      </c>
      <c r="I25" s="32">
        <f>⑤ジュニア個人総合!AP17</f>
        <v>0</v>
      </c>
      <c r="J25" s="32">
        <f>⑤ジュニア個人総合!AX17</f>
        <v>0</v>
      </c>
      <c r="K25" s="32">
        <f>⑤ジュニア個人総合!BF17</f>
        <v>0</v>
      </c>
      <c r="L25" s="32">
        <f>⑤ジュニア個人総合!BJ17</f>
        <v>0</v>
      </c>
      <c r="M25" s="32">
        <f>⑤ジュニア個人総合!BO17</f>
        <v>0</v>
      </c>
      <c r="O25" s="1">
        <v>6</v>
      </c>
      <c r="P25" s="32">
        <f>②コンテスト女子!AP17</f>
        <v>0</v>
      </c>
      <c r="Q25" s="32">
        <f>②コンテスト女子!AX17</f>
        <v>0</v>
      </c>
      <c r="R25" s="32">
        <f>②コンテスト女子!BF17</f>
        <v>0</v>
      </c>
      <c r="S25" s="30">
        <f>②コンテスト女子!BJ17</f>
        <v>0</v>
      </c>
      <c r="T25" s="32">
        <f>②コンテスト女子!BO17</f>
        <v>0</v>
      </c>
      <c r="W25" s="1">
        <v>6</v>
      </c>
      <c r="X25" s="32">
        <f>⑦コンテストチーム!F33</f>
        <v>0</v>
      </c>
      <c r="Y25" s="32">
        <f>⑦コンテストチーム!P33</f>
        <v>0</v>
      </c>
      <c r="Z25" s="32">
        <f>⑦コンテストチーム!Z33</f>
        <v>0</v>
      </c>
      <c r="AA25" s="32">
        <f>⑦コンテストチーム!AE33</f>
        <v>0</v>
      </c>
    </row>
    <row r="26" spans="1:28" ht="21.6" customHeight="1" x14ac:dyDescent="0.2">
      <c r="A26" s="1">
        <v>7</v>
      </c>
      <c r="B26" s="32">
        <f>'②種目別（）'!F18</f>
        <v>0</v>
      </c>
      <c r="C26" s="32">
        <f>'②種目別（）'!N18</f>
        <v>0</v>
      </c>
      <c r="D26" s="32">
        <f>'②種目別（）'!V18</f>
        <v>0</v>
      </c>
      <c r="E26" s="32">
        <f>'②種目別（）'!AA18</f>
        <v>0</v>
      </c>
      <c r="F26" s="32">
        <f>'②種目別（）'!AE18</f>
        <v>0</v>
      </c>
      <c r="H26" s="1">
        <v>7</v>
      </c>
      <c r="I26" s="32">
        <f>⑤ジュニア個人総合!AP18</f>
        <v>0</v>
      </c>
      <c r="J26" s="32">
        <f>⑤ジュニア個人総合!AX18</f>
        <v>0</v>
      </c>
      <c r="K26" s="32">
        <f>⑤ジュニア個人総合!BF18</f>
        <v>0</v>
      </c>
      <c r="L26" s="32">
        <f>⑤ジュニア個人総合!BJ18</f>
        <v>0</v>
      </c>
      <c r="M26" s="32">
        <f>⑤ジュニア個人総合!BO18</f>
        <v>0</v>
      </c>
      <c r="O26" s="1">
        <v>7</v>
      </c>
      <c r="P26" s="32">
        <f>②コンテスト女子!AP18</f>
        <v>0</v>
      </c>
      <c r="Q26" s="32">
        <f>②コンテスト女子!AX18</f>
        <v>0</v>
      </c>
      <c r="R26" s="32">
        <f>②コンテスト女子!BF18</f>
        <v>0</v>
      </c>
      <c r="S26" s="30">
        <f>②コンテスト女子!BJ18</f>
        <v>0</v>
      </c>
      <c r="T26" s="32">
        <f>②コンテスト女子!BO18</f>
        <v>0</v>
      </c>
      <c r="W26" s="37" t="s">
        <v>26</v>
      </c>
      <c r="X26" s="32">
        <f>⑦コンテストチーム!F34</f>
        <v>0</v>
      </c>
      <c r="Y26" s="32">
        <f>⑦コンテストチーム!P34</f>
        <v>0</v>
      </c>
      <c r="Z26" s="32">
        <f>⑦コンテストチーム!Z34</f>
        <v>0</v>
      </c>
      <c r="AA26" s="32">
        <f>⑦コンテストチーム!AE34</f>
        <v>0</v>
      </c>
    </row>
    <row r="27" spans="1:28" ht="21.6" customHeight="1" x14ac:dyDescent="0.2">
      <c r="A27" s="1">
        <v>8</v>
      </c>
      <c r="B27" s="32">
        <f>'②種目別（）'!F19</f>
        <v>0</v>
      </c>
      <c r="C27" s="32">
        <f>'②種目別（）'!N19</f>
        <v>0</v>
      </c>
      <c r="D27" s="32">
        <f>'②種目別（）'!V19</f>
        <v>0</v>
      </c>
      <c r="E27" s="32">
        <f>'②種目別（）'!AA19</f>
        <v>0</v>
      </c>
      <c r="F27" s="32">
        <f>'②種目別（）'!AE19</f>
        <v>0</v>
      </c>
      <c r="H27" s="1">
        <v>8</v>
      </c>
      <c r="I27" s="32">
        <f>⑤ジュニア個人総合!AP19</f>
        <v>0</v>
      </c>
      <c r="J27" s="32">
        <f>⑤ジュニア個人総合!AX19</f>
        <v>0</v>
      </c>
      <c r="K27" s="32">
        <f>⑤ジュニア個人総合!BF19</f>
        <v>0</v>
      </c>
      <c r="L27" s="32">
        <f>⑤ジュニア個人総合!BJ19</f>
        <v>0</v>
      </c>
      <c r="M27" s="32">
        <f>⑤ジュニア個人総合!BO19</f>
        <v>0</v>
      </c>
      <c r="O27" s="1">
        <v>8</v>
      </c>
      <c r="P27" s="32">
        <f>②コンテスト女子!AP19</f>
        <v>0</v>
      </c>
      <c r="Q27" s="32">
        <f>②コンテスト女子!AX19</f>
        <v>0</v>
      </c>
      <c r="R27" s="32">
        <f>②コンテスト女子!BF19</f>
        <v>0</v>
      </c>
      <c r="S27" s="30">
        <f>②コンテスト女子!BJ19</f>
        <v>0</v>
      </c>
      <c r="T27" s="32">
        <f>②コンテスト女子!BO19</f>
        <v>0</v>
      </c>
      <c r="W27" s="37" t="s">
        <v>26</v>
      </c>
      <c r="X27" s="32">
        <f>⑦コンテストチーム!F35</f>
        <v>0</v>
      </c>
      <c r="Y27" s="32">
        <f>⑦コンテストチーム!P35</f>
        <v>0</v>
      </c>
      <c r="Z27" s="32">
        <f>⑦コンテストチーム!Z35</f>
        <v>0</v>
      </c>
      <c r="AA27" s="32">
        <f>⑦コンテストチーム!AE35</f>
        <v>0</v>
      </c>
    </row>
    <row r="29" spans="1:28" ht="21.6" customHeight="1" x14ac:dyDescent="0.2">
      <c r="B29" s="1" t="s">
        <v>20</v>
      </c>
      <c r="I29" s="1" t="s">
        <v>22</v>
      </c>
      <c r="P29" s="1" t="s">
        <v>177</v>
      </c>
      <c r="X29" s="1" t="s">
        <v>60</v>
      </c>
      <c r="Y29" s="1" t="s">
        <v>62</v>
      </c>
    </row>
    <row r="30" spans="1:28" ht="21.6" customHeight="1" x14ac:dyDescent="0.2">
      <c r="B30" s="1" t="s">
        <v>131</v>
      </c>
      <c r="D30" s="1" t="s">
        <v>46</v>
      </c>
      <c r="I30" s="1" t="s">
        <v>173</v>
      </c>
      <c r="K30" s="1" t="s">
        <v>54</v>
      </c>
      <c r="P30" s="1" t="s">
        <v>55</v>
      </c>
      <c r="R30" s="1" t="s">
        <v>165</v>
      </c>
      <c r="X30" s="1" t="s">
        <v>61</v>
      </c>
      <c r="AA30" s="32" t="s">
        <v>116</v>
      </c>
      <c r="AB30" s="30">
        <f>⑨集団演技!AE11</f>
        <v>0</v>
      </c>
    </row>
    <row r="31" spans="1:28" ht="21.6" customHeight="1" x14ac:dyDescent="0.2">
      <c r="B31" s="32" t="s">
        <v>47</v>
      </c>
      <c r="C31" s="32" t="s">
        <v>42</v>
      </c>
      <c r="D31" s="30" t="s">
        <v>134</v>
      </c>
      <c r="E31" s="30" t="s">
        <v>153</v>
      </c>
      <c r="F31" s="36" t="s">
        <v>48</v>
      </c>
      <c r="I31" s="32" t="s">
        <v>47</v>
      </c>
      <c r="J31" s="32" t="s">
        <v>42</v>
      </c>
      <c r="K31" s="32" t="s">
        <v>23</v>
      </c>
      <c r="L31" s="32" t="s">
        <v>172</v>
      </c>
      <c r="M31" s="36" t="s">
        <v>48</v>
      </c>
      <c r="P31" s="32" t="s">
        <v>47</v>
      </c>
      <c r="Q31" s="32" t="s">
        <v>42</v>
      </c>
      <c r="R31" s="32" t="s">
        <v>29</v>
      </c>
      <c r="S31" s="32" t="s">
        <v>149</v>
      </c>
      <c r="T31" s="32" t="s">
        <v>120</v>
      </c>
      <c r="X31" s="32" t="s">
        <v>115</v>
      </c>
      <c r="Y31" s="210">
        <f>⑨集団演技!F11</f>
        <v>0</v>
      </c>
      <c r="Z31" s="210"/>
      <c r="AA31" s="210"/>
      <c r="AB31" s="210"/>
    </row>
    <row r="32" spans="1:28" ht="21.6" customHeight="1" x14ac:dyDescent="0.2">
      <c r="A32" s="1">
        <v>1</v>
      </c>
      <c r="B32" s="32">
        <f>'②種目別（）'!AP12</f>
        <v>0</v>
      </c>
      <c r="C32" s="32">
        <f>'②種目別（）'!AX12</f>
        <v>0</v>
      </c>
      <c r="D32" s="32">
        <f>'②種目別（）'!BF12</f>
        <v>0</v>
      </c>
      <c r="E32" s="32">
        <f>'②種目別（）'!BK12</f>
        <v>0</v>
      </c>
      <c r="F32" s="32">
        <f>'②種目別（）'!BO12</f>
        <v>0</v>
      </c>
      <c r="H32" s="1">
        <v>1</v>
      </c>
      <c r="I32" s="32">
        <f>⑥ユース個人総合!F12</f>
        <v>0</v>
      </c>
      <c r="J32" s="32">
        <f>⑥ユース個人総合!N12</f>
        <v>0</v>
      </c>
      <c r="K32" s="32">
        <f>⑥ユース個人総合!V12</f>
        <v>0</v>
      </c>
      <c r="L32" s="32">
        <f>⑥ユース個人総合!Z12</f>
        <v>0</v>
      </c>
      <c r="M32" s="32">
        <f>⑥ユース個人総合!AE12</f>
        <v>0</v>
      </c>
      <c r="O32" s="1">
        <v>1</v>
      </c>
      <c r="P32" s="32">
        <f>⑦コンテスト3.4年!F12</f>
        <v>0</v>
      </c>
      <c r="Q32" s="32">
        <f>⑦コンテスト3.4年!N12</f>
        <v>0</v>
      </c>
      <c r="R32" s="32" t="str">
        <f>⑦コンテスト3.4年!V12</f>
        <v>１分３０秒</v>
      </c>
      <c r="S32" s="30">
        <f>⑦コンテスト3.4年!Z12</f>
        <v>0</v>
      </c>
      <c r="T32" s="32">
        <f>⑦コンテスト3.4年!AE12</f>
        <v>0</v>
      </c>
      <c r="U32" s="32"/>
      <c r="X32" s="32" t="s">
        <v>47</v>
      </c>
      <c r="Y32" s="32" t="s">
        <v>42</v>
      </c>
      <c r="Z32" s="32" t="s">
        <v>23</v>
      </c>
      <c r="AA32" s="32" t="s">
        <v>59</v>
      </c>
      <c r="AB32" s="32" t="s">
        <v>120</v>
      </c>
    </row>
    <row r="33" spans="1:28" ht="21.6" customHeight="1" x14ac:dyDescent="0.2">
      <c r="A33" s="1">
        <v>2</v>
      </c>
      <c r="B33" s="32">
        <f>'②種目別（）'!AP13</f>
        <v>0</v>
      </c>
      <c r="C33" s="32">
        <f>'②種目別（）'!AX13</f>
        <v>0</v>
      </c>
      <c r="D33" s="32">
        <f>'②種目別（）'!BF13</f>
        <v>0</v>
      </c>
      <c r="E33" s="32">
        <f>'②種目別（）'!BK13</f>
        <v>0</v>
      </c>
      <c r="F33" s="32">
        <f>'②種目別（）'!BO13</f>
        <v>0</v>
      </c>
      <c r="H33" s="1">
        <v>2</v>
      </c>
      <c r="I33" s="32">
        <f>⑥ユース個人総合!F13</f>
        <v>0</v>
      </c>
      <c r="J33" s="32">
        <f>⑥ユース個人総合!N13</f>
        <v>0</v>
      </c>
      <c r="K33" s="32">
        <f>⑥ユース個人総合!V13</f>
        <v>0</v>
      </c>
      <c r="L33" s="32">
        <f>⑥ユース個人総合!Z13</f>
        <v>0</v>
      </c>
      <c r="M33" s="32">
        <f>⑥ユース個人総合!AE13</f>
        <v>0</v>
      </c>
      <c r="O33" s="1">
        <v>2</v>
      </c>
      <c r="P33" s="32">
        <f>⑦コンテスト3.4年!F13</f>
        <v>0</v>
      </c>
      <c r="Q33" s="32">
        <f>⑦コンテスト3.4年!N13</f>
        <v>0</v>
      </c>
      <c r="R33" s="32">
        <f>⑦コンテスト3.4年!V13</f>
        <v>0</v>
      </c>
      <c r="S33" s="30">
        <f>⑦コンテスト3.4年!Z13</f>
        <v>0</v>
      </c>
      <c r="T33" s="32">
        <f>⑦コンテスト3.4年!AE13</f>
        <v>0</v>
      </c>
      <c r="U33" s="32"/>
      <c r="W33" s="1">
        <v>1</v>
      </c>
      <c r="X33" s="32">
        <f>⑨集団演技!F13</f>
        <v>0</v>
      </c>
      <c r="Y33" s="32">
        <f>⑨集団演技!N13</f>
        <v>0</v>
      </c>
      <c r="Z33" s="32">
        <f>⑨集団演技!U13</f>
        <v>0</v>
      </c>
      <c r="AA33" s="32">
        <f>⑨集団演技!Z13</f>
        <v>0</v>
      </c>
      <c r="AB33" s="32">
        <f>⑨集団演技!AE13</f>
        <v>0</v>
      </c>
    </row>
    <row r="34" spans="1:28" ht="21.6" customHeight="1" x14ac:dyDescent="0.2">
      <c r="A34" s="1">
        <v>3</v>
      </c>
      <c r="B34" s="32">
        <f>'②種目別（）'!AP14</f>
        <v>0</v>
      </c>
      <c r="C34" s="32">
        <f>'②種目別（）'!AX14</f>
        <v>0</v>
      </c>
      <c r="D34" s="32">
        <f>'②種目別（）'!BF14</f>
        <v>0</v>
      </c>
      <c r="E34" s="32">
        <f>'②種目別（）'!BK14</f>
        <v>0</v>
      </c>
      <c r="F34" s="32">
        <f>'②種目別（）'!BO14</f>
        <v>0</v>
      </c>
      <c r="H34" s="1">
        <v>3</v>
      </c>
      <c r="I34" s="32">
        <f>⑥ユース個人総合!F14</f>
        <v>0</v>
      </c>
      <c r="J34" s="32">
        <f>⑥ユース個人総合!N14</f>
        <v>0</v>
      </c>
      <c r="K34" s="32">
        <f>⑥ユース個人総合!V14</f>
        <v>0</v>
      </c>
      <c r="L34" s="32">
        <f>⑥ユース個人総合!Z14</f>
        <v>0</v>
      </c>
      <c r="M34" s="32">
        <f>⑥ユース個人総合!AE14</f>
        <v>0</v>
      </c>
      <c r="O34" s="1">
        <v>3</v>
      </c>
      <c r="P34" s="32">
        <f>⑦コンテスト3.4年!F14</f>
        <v>0</v>
      </c>
      <c r="Q34" s="32">
        <f>⑦コンテスト3.4年!N14</f>
        <v>0</v>
      </c>
      <c r="R34" s="32">
        <f>⑦コンテスト3.4年!V14</f>
        <v>0</v>
      </c>
      <c r="S34" s="30">
        <f>⑦コンテスト3.4年!Z14</f>
        <v>0</v>
      </c>
      <c r="T34" s="32">
        <f>⑦コンテスト3.4年!AE14</f>
        <v>0</v>
      </c>
      <c r="U34" s="32"/>
      <c r="W34" s="1">
        <v>2</v>
      </c>
      <c r="X34" s="32">
        <f>⑨集団演技!F14</f>
        <v>0</v>
      </c>
      <c r="Y34" s="32">
        <f>⑨集団演技!N14</f>
        <v>0</v>
      </c>
      <c r="Z34" s="32">
        <f>⑨集団演技!U14</f>
        <v>0</v>
      </c>
      <c r="AA34" s="32">
        <f>⑨集団演技!Z14</f>
        <v>0</v>
      </c>
      <c r="AB34" s="32">
        <f>⑨集団演技!AE14</f>
        <v>0</v>
      </c>
    </row>
    <row r="35" spans="1:28" ht="21.6" customHeight="1" x14ac:dyDescent="0.2">
      <c r="A35" s="1">
        <v>4</v>
      </c>
      <c r="B35" s="32">
        <f>'②種目別（）'!AP15</f>
        <v>0</v>
      </c>
      <c r="C35" s="32">
        <f>'②種目別（）'!AX15</f>
        <v>0</v>
      </c>
      <c r="D35" s="32">
        <f>'②種目別（）'!BF15</f>
        <v>0</v>
      </c>
      <c r="E35" s="32">
        <f>'②種目別（）'!BK15</f>
        <v>0</v>
      </c>
      <c r="F35" s="32">
        <f>'②種目別（）'!BO15</f>
        <v>0</v>
      </c>
      <c r="H35" s="1">
        <v>4</v>
      </c>
      <c r="I35" s="32">
        <f>⑥ユース個人総合!F15</f>
        <v>0</v>
      </c>
      <c r="J35" s="32">
        <f>⑥ユース個人総合!N15</f>
        <v>0</v>
      </c>
      <c r="K35" s="32">
        <f>⑥ユース個人総合!V15</f>
        <v>0</v>
      </c>
      <c r="L35" s="32">
        <f>⑥ユース個人総合!Z15</f>
        <v>0</v>
      </c>
      <c r="M35" s="32">
        <f>⑥ユース個人総合!AE15</f>
        <v>0</v>
      </c>
      <c r="O35" s="1">
        <v>4</v>
      </c>
      <c r="P35" s="32">
        <f>⑦コンテスト3.4年!F15</f>
        <v>0</v>
      </c>
      <c r="Q35" s="32">
        <f>⑦コンテスト3.4年!N15</f>
        <v>0</v>
      </c>
      <c r="R35" s="32">
        <f>⑦コンテスト3.4年!V15</f>
        <v>0</v>
      </c>
      <c r="S35" s="30">
        <f>⑦コンテスト3.4年!Z15</f>
        <v>0</v>
      </c>
      <c r="T35" s="32">
        <f>⑦コンテスト3.4年!AE15</f>
        <v>0</v>
      </c>
      <c r="U35" s="32"/>
      <c r="W35" s="1">
        <v>3</v>
      </c>
      <c r="X35" s="32">
        <f>⑨集団演技!F15</f>
        <v>0</v>
      </c>
      <c r="Y35" s="32">
        <f>⑨集団演技!N15</f>
        <v>0</v>
      </c>
      <c r="Z35" s="32">
        <f>⑨集団演技!U15</f>
        <v>0</v>
      </c>
      <c r="AA35" s="32">
        <f>⑨集団演技!Z15</f>
        <v>0</v>
      </c>
      <c r="AB35" s="32">
        <f>⑨集団演技!AE15</f>
        <v>0</v>
      </c>
    </row>
    <row r="36" spans="1:28" ht="21.6" customHeight="1" x14ac:dyDescent="0.2">
      <c r="A36" s="1">
        <v>5</v>
      </c>
      <c r="B36" s="32">
        <f>'②種目別（）'!AP16</f>
        <v>0</v>
      </c>
      <c r="C36" s="32">
        <f>'②種目別（）'!AX16</f>
        <v>0</v>
      </c>
      <c r="D36" s="32">
        <f>'②種目別（）'!BF16</f>
        <v>0</v>
      </c>
      <c r="E36" s="32">
        <f>'②種目別（）'!BK16</f>
        <v>0</v>
      </c>
      <c r="F36" s="32">
        <f>'②種目別（）'!BO16</f>
        <v>0</v>
      </c>
      <c r="H36" s="1">
        <v>5</v>
      </c>
      <c r="I36" s="32">
        <f>⑥ユース個人総合!F16</f>
        <v>0</v>
      </c>
      <c r="J36" s="32">
        <f>⑥ユース個人総合!N16</f>
        <v>0</v>
      </c>
      <c r="K36" s="32">
        <f>⑥ユース個人総合!V16</f>
        <v>0</v>
      </c>
      <c r="L36" s="32">
        <f>⑥ユース個人総合!Z16</f>
        <v>0</v>
      </c>
      <c r="M36" s="32">
        <f>⑥ユース個人総合!AE16</f>
        <v>0</v>
      </c>
      <c r="O36" s="1">
        <v>5</v>
      </c>
      <c r="P36" s="32">
        <f>⑦コンテスト3.4年!F16</f>
        <v>0</v>
      </c>
      <c r="Q36" s="32">
        <f>⑦コンテスト3.4年!N16</f>
        <v>0</v>
      </c>
      <c r="R36" s="32">
        <f>⑦コンテスト3.4年!V16</f>
        <v>0</v>
      </c>
      <c r="S36" s="30">
        <f>⑦コンテスト3.4年!Z16</f>
        <v>0</v>
      </c>
      <c r="T36" s="32">
        <f>⑦コンテスト3.4年!AE16</f>
        <v>0</v>
      </c>
      <c r="U36" s="32"/>
      <c r="W36" s="1">
        <v>4</v>
      </c>
      <c r="X36" s="32">
        <f>⑨集団演技!F16</f>
        <v>0</v>
      </c>
      <c r="Y36" s="32">
        <f>⑨集団演技!N16</f>
        <v>0</v>
      </c>
      <c r="Z36" s="32">
        <f>⑨集団演技!U16</f>
        <v>0</v>
      </c>
      <c r="AA36" s="32">
        <f>⑨集団演技!Z16</f>
        <v>0</v>
      </c>
      <c r="AB36" s="32">
        <f>⑨集団演技!AE16</f>
        <v>0</v>
      </c>
    </row>
    <row r="37" spans="1:28" ht="21.6" customHeight="1" x14ac:dyDescent="0.2">
      <c r="A37" s="1">
        <v>6</v>
      </c>
      <c r="B37" s="32">
        <f>'②種目別（）'!AP17</f>
        <v>0</v>
      </c>
      <c r="C37" s="32">
        <f>'②種目別（）'!AX17</f>
        <v>0</v>
      </c>
      <c r="D37" s="32">
        <f>'②種目別（）'!BF17</f>
        <v>0</v>
      </c>
      <c r="E37" s="32">
        <f>'②種目別（）'!BK17</f>
        <v>0</v>
      </c>
      <c r="F37" s="32">
        <f>'②種目別（）'!BO17</f>
        <v>0</v>
      </c>
      <c r="H37" s="1">
        <v>6</v>
      </c>
      <c r="I37" s="32">
        <f>⑥ユース個人総合!F17</f>
        <v>0</v>
      </c>
      <c r="J37" s="32">
        <f>⑥ユース個人総合!N17</f>
        <v>0</v>
      </c>
      <c r="K37" s="32">
        <f>⑥ユース個人総合!V17</f>
        <v>0</v>
      </c>
      <c r="L37" s="32">
        <f>⑥ユース個人総合!Z17</f>
        <v>0</v>
      </c>
      <c r="M37" s="32">
        <f>⑥ユース個人総合!AE17</f>
        <v>0</v>
      </c>
      <c r="O37" s="1">
        <v>6</v>
      </c>
      <c r="P37" s="32">
        <f>⑦コンテスト3.4年!F17</f>
        <v>0</v>
      </c>
      <c r="Q37" s="32">
        <f>⑦コンテスト3.4年!N17</f>
        <v>0</v>
      </c>
      <c r="R37" s="32">
        <f>⑦コンテスト3.4年!V17</f>
        <v>0</v>
      </c>
      <c r="S37" s="30">
        <f>⑦コンテスト3.4年!Z17</f>
        <v>0</v>
      </c>
      <c r="T37" s="32">
        <f>⑦コンテスト3.4年!AE17</f>
        <v>0</v>
      </c>
      <c r="U37" s="32"/>
      <c r="W37" s="1">
        <v>5</v>
      </c>
      <c r="X37" s="32">
        <f>⑨集団演技!F17</f>
        <v>0</v>
      </c>
      <c r="Y37" s="32">
        <f>⑨集団演技!N17</f>
        <v>0</v>
      </c>
      <c r="Z37" s="32">
        <f>⑨集団演技!U17</f>
        <v>0</v>
      </c>
      <c r="AA37" s="32">
        <f>⑨集団演技!Z17</f>
        <v>0</v>
      </c>
      <c r="AB37" s="32">
        <f>⑨集団演技!AE17</f>
        <v>0</v>
      </c>
    </row>
    <row r="38" spans="1:28" ht="21.6" customHeight="1" x14ac:dyDescent="0.2">
      <c r="A38" s="1">
        <v>7</v>
      </c>
      <c r="B38" s="32">
        <f>'②種目別（）'!AP18</f>
        <v>0</v>
      </c>
      <c r="C38" s="32">
        <f>'②種目別（）'!AX18</f>
        <v>0</v>
      </c>
      <c r="D38" s="32">
        <f>'②種目別（）'!BF18</f>
        <v>0</v>
      </c>
      <c r="E38" s="32">
        <f>'②種目別（）'!BK18</f>
        <v>0</v>
      </c>
      <c r="F38" s="32">
        <f>'②種目別（）'!BO18</f>
        <v>0</v>
      </c>
      <c r="H38" s="1">
        <v>7</v>
      </c>
      <c r="I38" s="32">
        <f>⑥ユース個人総合!F18</f>
        <v>0</v>
      </c>
      <c r="J38" s="32">
        <f>⑥ユース個人総合!N18</f>
        <v>0</v>
      </c>
      <c r="K38" s="32">
        <f>⑥ユース個人総合!V18</f>
        <v>0</v>
      </c>
      <c r="L38" s="32">
        <f>⑥ユース個人総合!Z18</f>
        <v>0</v>
      </c>
      <c r="M38" s="32">
        <f>⑥ユース個人総合!AE18</f>
        <v>0</v>
      </c>
      <c r="O38" s="1">
        <v>7</v>
      </c>
      <c r="P38" s="32">
        <f>⑦コンテスト3.4年!F18</f>
        <v>0</v>
      </c>
      <c r="Q38" s="32">
        <f>⑦コンテスト3.4年!N18</f>
        <v>0</v>
      </c>
      <c r="R38" s="32">
        <f>⑦コンテスト3.4年!V18</f>
        <v>0</v>
      </c>
      <c r="S38" s="30">
        <f>⑦コンテスト3.4年!Z18</f>
        <v>0</v>
      </c>
      <c r="T38" s="32">
        <f>⑦コンテスト3.4年!AE18</f>
        <v>0</v>
      </c>
      <c r="U38" s="32"/>
      <c r="W38" s="1">
        <v>6</v>
      </c>
      <c r="X38" s="32">
        <f>⑨集団演技!F18</f>
        <v>0</v>
      </c>
      <c r="Y38" s="32">
        <f>⑨集団演技!N18</f>
        <v>0</v>
      </c>
      <c r="Z38" s="32">
        <f>⑨集団演技!U18</f>
        <v>0</v>
      </c>
      <c r="AA38" s="32">
        <f>⑨集団演技!Z18</f>
        <v>0</v>
      </c>
      <c r="AB38" s="32">
        <f>⑨集団演技!AE18</f>
        <v>0</v>
      </c>
    </row>
    <row r="39" spans="1:28" ht="21.6" customHeight="1" x14ac:dyDescent="0.2">
      <c r="A39" s="1">
        <v>8</v>
      </c>
      <c r="B39" s="32">
        <f>'②種目別（）'!AP19</f>
        <v>0</v>
      </c>
      <c r="C39" s="32">
        <f>'②種目別（）'!AX19</f>
        <v>0</v>
      </c>
      <c r="D39" s="32">
        <f>'②種目別（）'!BF19</f>
        <v>0</v>
      </c>
      <c r="E39" s="32">
        <f>'②種目別（）'!BK19</f>
        <v>0</v>
      </c>
      <c r="F39" s="32">
        <f>'②種目別（）'!BO19</f>
        <v>0</v>
      </c>
      <c r="H39" s="1">
        <v>8</v>
      </c>
      <c r="I39" s="32">
        <f>⑥ユース個人総合!F19</f>
        <v>0</v>
      </c>
      <c r="J39" s="32">
        <f>⑥ユース個人総合!N19</f>
        <v>0</v>
      </c>
      <c r="K39" s="32">
        <f>⑥ユース個人総合!V19</f>
        <v>0</v>
      </c>
      <c r="L39" s="32">
        <f>⑥ユース個人総合!Z19</f>
        <v>0</v>
      </c>
      <c r="M39" s="32">
        <f>⑥ユース個人総合!AE19</f>
        <v>0</v>
      </c>
      <c r="O39" s="1">
        <v>8</v>
      </c>
      <c r="P39" s="32">
        <f>⑦コンテスト3.4年!F19</f>
        <v>0</v>
      </c>
      <c r="Q39" s="32">
        <f>⑦コンテスト3.4年!N19</f>
        <v>0</v>
      </c>
      <c r="R39" s="32">
        <f>⑦コンテスト3.4年!V19</f>
        <v>0</v>
      </c>
      <c r="S39" s="30">
        <f>⑦コンテスト3.4年!Z19</f>
        <v>0</v>
      </c>
      <c r="T39" s="32">
        <f>⑦コンテスト3.4年!AE19</f>
        <v>0</v>
      </c>
      <c r="U39" s="32"/>
      <c r="W39" s="1">
        <v>7</v>
      </c>
      <c r="X39" s="32">
        <f>⑨集団演技!F19</f>
        <v>0</v>
      </c>
      <c r="Y39" s="32">
        <f>⑨集団演技!N19</f>
        <v>0</v>
      </c>
      <c r="Z39" s="32">
        <f>⑨集団演技!U19</f>
        <v>0</v>
      </c>
      <c r="AA39" s="32">
        <f>⑨集団演技!Z19</f>
        <v>0</v>
      </c>
      <c r="AB39" s="32">
        <f>⑨集団演技!AE19</f>
        <v>0</v>
      </c>
    </row>
    <row r="40" spans="1:28" ht="21.6" customHeight="1" x14ac:dyDescent="0.2">
      <c r="P40" s="32"/>
      <c r="Q40" s="32"/>
      <c r="R40" s="32"/>
      <c r="S40" s="30"/>
      <c r="T40" s="32"/>
      <c r="U40" s="32"/>
      <c r="W40" s="1">
        <v>8</v>
      </c>
      <c r="X40" s="32">
        <f>⑨集団演技!F20</f>
        <v>0</v>
      </c>
      <c r="Y40" s="32">
        <f>⑨集団演技!N20</f>
        <v>0</v>
      </c>
      <c r="Z40" s="32">
        <f>⑨集団演技!U20</f>
        <v>0</v>
      </c>
      <c r="AA40" s="32">
        <f>⑨集団演技!Z20</f>
        <v>0</v>
      </c>
      <c r="AB40" s="32">
        <f>⑨集団演技!AE20</f>
        <v>0</v>
      </c>
    </row>
    <row r="41" spans="1:28" ht="21.6" customHeight="1" x14ac:dyDescent="0.2">
      <c r="B41" s="1" t="s">
        <v>20</v>
      </c>
      <c r="I41" s="1" t="s">
        <v>22</v>
      </c>
      <c r="P41" s="1" t="s">
        <v>177</v>
      </c>
      <c r="U41" s="32"/>
      <c r="W41" s="1">
        <v>9</v>
      </c>
      <c r="X41" s="32">
        <f>⑨集団演技!F21</f>
        <v>0</v>
      </c>
      <c r="Y41" s="32">
        <f>⑨集団演技!N21</f>
        <v>0</v>
      </c>
      <c r="Z41" s="32">
        <f>⑨集団演技!U21</f>
        <v>0</v>
      </c>
      <c r="AA41" s="32">
        <f>⑨集団演技!Z21</f>
        <v>0</v>
      </c>
      <c r="AB41" s="32">
        <f>⑨集団演技!AE21</f>
        <v>0</v>
      </c>
    </row>
    <row r="42" spans="1:28" ht="21.6" customHeight="1" x14ac:dyDescent="0.2">
      <c r="B42" s="1" t="s">
        <v>132</v>
      </c>
      <c r="D42" s="1" t="s">
        <v>45</v>
      </c>
      <c r="I42" s="1" t="s">
        <v>174</v>
      </c>
      <c r="K42" s="1" t="s">
        <v>54</v>
      </c>
      <c r="P42" s="1" t="s">
        <v>55</v>
      </c>
      <c r="R42" s="1" t="s">
        <v>166</v>
      </c>
      <c r="U42" s="32"/>
      <c r="W42" s="1">
        <v>10</v>
      </c>
      <c r="X42" s="32">
        <f>⑨集団演技!F22</f>
        <v>0</v>
      </c>
      <c r="Y42" s="32">
        <f>⑨集団演技!N22</f>
        <v>0</v>
      </c>
      <c r="Z42" s="32">
        <f>⑨集団演技!U22</f>
        <v>0</v>
      </c>
      <c r="AA42" s="32">
        <f>⑨集団演技!Z22</f>
        <v>0</v>
      </c>
      <c r="AB42" s="32">
        <f>⑨集団演技!AE22</f>
        <v>0</v>
      </c>
    </row>
    <row r="43" spans="1:28" ht="21.6" customHeight="1" x14ac:dyDescent="0.2">
      <c r="B43" s="32" t="s">
        <v>47</v>
      </c>
      <c r="C43" s="32" t="s">
        <v>42</v>
      </c>
      <c r="D43" s="36" t="s">
        <v>156</v>
      </c>
      <c r="E43" s="30" t="s">
        <v>153</v>
      </c>
      <c r="F43" s="36" t="s">
        <v>48</v>
      </c>
      <c r="I43" s="32" t="s">
        <v>47</v>
      </c>
      <c r="J43" s="32" t="s">
        <v>42</v>
      </c>
      <c r="K43" s="32" t="s">
        <v>23</v>
      </c>
      <c r="L43" s="32" t="s">
        <v>175</v>
      </c>
      <c r="M43" s="36" t="s">
        <v>48</v>
      </c>
      <c r="P43" s="32" t="s">
        <v>47</v>
      </c>
      <c r="Q43" s="32" t="s">
        <v>42</v>
      </c>
      <c r="R43" s="32" t="s">
        <v>29</v>
      </c>
      <c r="S43" s="32" t="s">
        <v>149</v>
      </c>
      <c r="T43" s="32" t="s">
        <v>120</v>
      </c>
      <c r="U43" s="32"/>
      <c r="W43" s="1">
        <v>11</v>
      </c>
      <c r="X43" s="32">
        <f>⑨集団演技!F23</f>
        <v>0</v>
      </c>
      <c r="Y43" s="32">
        <f>⑨集団演技!N23</f>
        <v>0</v>
      </c>
      <c r="Z43" s="32">
        <f>⑨集団演技!U23</f>
        <v>0</v>
      </c>
      <c r="AA43" s="32">
        <f>⑨集団演技!Z23</f>
        <v>0</v>
      </c>
      <c r="AB43" s="32">
        <f>⑨集団演技!AE23</f>
        <v>0</v>
      </c>
    </row>
    <row r="44" spans="1:28" ht="21.6" customHeight="1" x14ac:dyDescent="0.2">
      <c r="A44" s="1">
        <v>1</v>
      </c>
      <c r="B44" s="32">
        <f>'③種目別（）'!F12</f>
        <v>0</v>
      </c>
      <c r="C44" s="32">
        <f>'③種目別（）'!N12</f>
        <v>0</v>
      </c>
      <c r="D44" s="32">
        <f>'③種目別（）'!V12</f>
        <v>0</v>
      </c>
      <c r="E44" s="32">
        <f>'③種目別（）'!Z12</f>
        <v>0</v>
      </c>
      <c r="F44" s="32">
        <f>'③種目別（）'!AE12</f>
        <v>0</v>
      </c>
      <c r="H44" s="1">
        <v>1</v>
      </c>
      <c r="I44" s="32">
        <f>⑥ユース個人総合!AP12</f>
        <v>0</v>
      </c>
      <c r="J44" s="32">
        <f>⑥ユース個人総合!AX12</f>
        <v>0</v>
      </c>
      <c r="K44" s="32">
        <f>⑥ユース個人総合!BF12</f>
        <v>0</v>
      </c>
      <c r="L44" s="32">
        <f>⑥ユース個人総合!BJ12</f>
        <v>0</v>
      </c>
      <c r="M44" s="32">
        <f>⑥ユース個人総合!BO12</f>
        <v>0</v>
      </c>
      <c r="O44" s="1">
        <v>1</v>
      </c>
      <c r="P44" s="32">
        <f>⑦コンテスト3.4年!AP12</f>
        <v>0</v>
      </c>
      <c r="Q44" s="32">
        <f>⑦コンテスト3.4年!AX12</f>
        <v>0</v>
      </c>
      <c r="R44" s="32">
        <f>⑦コンテスト3.4年!BF12</f>
        <v>0</v>
      </c>
      <c r="S44" s="30">
        <f>⑦コンテスト3.4年!BJ12</f>
        <v>0</v>
      </c>
      <c r="T44" s="32">
        <f>⑦コンテスト3.4年!BO12</f>
        <v>0</v>
      </c>
      <c r="U44" s="32"/>
      <c r="W44" s="1">
        <v>12</v>
      </c>
      <c r="X44" s="32">
        <f>⑨集団演技!F24</f>
        <v>0</v>
      </c>
      <c r="Y44" s="32">
        <f>⑨集団演技!N24</f>
        <v>0</v>
      </c>
      <c r="Z44" s="32">
        <f>⑨集団演技!U24</f>
        <v>0</v>
      </c>
      <c r="AA44" s="32">
        <f>⑨集団演技!Z24</f>
        <v>0</v>
      </c>
      <c r="AB44" s="32">
        <f>⑨集団演技!AE24</f>
        <v>0</v>
      </c>
    </row>
    <row r="45" spans="1:28" ht="21.6" customHeight="1" x14ac:dyDescent="0.2">
      <c r="A45" s="1">
        <v>2</v>
      </c>
      <c r="B45" s="32">
        <f>'③種目別（）'!F13</f>
        <v>0</v>
      </c>
      <c r="C45" s="32">
        <f>'③種目別（）'!N13</f>
        <v>0</v>
      </c>
      <c r="D45" s="32">
        <f>'③種目別（）'!V13</f>
        <v>0</v>
      </c>
      <c r="E45" s="32">
        <f>'③種目別（）'!Z13</f>
        <v>0</v>
      </c>
      <c r="F45" s="32">
        <f>'③種目別（）'!AE13</f>
        <v>0</v>
      </c>
      <c r="H45" s="1">
        <v>2</v>
      </c>
      <c r="I45" s="32">
        <f>⑥ユース個人総合!AP13</f>
        <v>0</v>
      </c>
      <c r="J45" s="32">
        <f>⑥ユース個人総合!AX13</f>
        <v>0</v>
      </c>
      <c r="K45" s="32">
        <f>⑥ユース個人総合!BF13</f>
        <v>0</v>
      </c>
      <c r="L45" s="32">
        <f>⑥ユース個人総合!BJ13</f>
        <v>0</v>
      </c>
      <c r="M45" s="32">
        <f>⑥ユース個人総合!BO13</f>
        <v>0</v>
      </c>
      <c r="O45" s="1">
        <v>2</v>
      </c>
      <c r="P45" s="32">
        <f>⑦コンテスト3.4年!AP13</f>
        <v>0</v>
      </c>
      <c r="Q45" s="32">
        <f>⑦コンテスト3.4年!AX13</f>
        <v>0</v>
      </c>
      <c r="R45" s="32">
        <f>⑦コンテスト3.4年!BF13</f>
        <v>0</v>
      </c>
      <c r="S45" s="30">
        <f>⑦コンテスト3.4年!BJ13</f>
        <v>0</v>
      </c>
      <c r="T45" s="32">
        <f>⑦コンテスト3.4年!BO13</f>
        <v>0</v>
      </c>
      <c r="U45" s="32"/>
      <c r="W45" s="1">
        <v>13</v>
      </c>
      <c r="X45" s="32">
        <f>⑨集団演技!F25</f>
        <v>0</v>
      </c>
      <c r="Y45" s="32">
        <f>⑨集団演技!N25</f>
        <v>0</v>
      </c>
      <c r="Z45" s="32">
        <f>⑨集団演技!U25</f>
        <v>0</v>
      </c>
      <c r="AA45" s="32">
        <f>⑨集団演技!Z25</f>
        <v>0</v>
      </c>
      <c r="AB45" s="32">
        <f>⑨集団演技!AE25</f>
        <v>0</v>
      </c>
    </row>
    <row r="46" spans="1:28" ht="21.6" customHeight="1" x14ac:dyDescent="0.2">
      <c r="A46" s="1">
        <v>3</v>
      </c>
      <c r="B46" s="32">
        <f>'③種目別（）'!F14</f>
        <v>0</v>
      </c>
      <c r="C46" s="32">
        <f>'③種目別（）'!N14</f>
        <v>0</v>
      </c>
      <c r="D46" s="32">
        <f>'③種目別（）'!V14</f>
        <v>0</v>
      </c>
      <c r="E46" s="32">
        <f>'③種目別（）'!Z14</f>
        <v>0</v>
      </c>
      <c r="F46" s="32">
        <f>'③種目別（）'!AE14</f>
        <v>0</v>
      </c>
      <c r="H46" s="1">
        <v>3</v>
      </c>
      <c r="I46" s="32">
        <f>⑥ユース個人総合!AP14</f>
        <v>0</v>
      </c>
      <c r="J46" s="32">
        <f>⑥ユース個人総合!AX14</f>
        <v>0</v>
      </c>
      <c r="K46" s="32">
        <f>⑥ユース個人総合!BF14</f>
        <v>0</v>
      </c>
      <c r="L46" s="32">
        <f>⑥ユース個人総合!BJ14</f>
        <v>0</v>
      </c>
      <c r="M46" s="32">
        <f>⑥ユース個人総合!BO14</f>
        <v>0</v>
      </c>
      <c r="O46" s="1">
        <v>3</v>
      </c>
      <c r="P46" s="32">
        <f>⑦コンテスト3.4年!AP14</f>
        <v>0</v>
      </c>
      <c r="Q46" s="32">
        <f>⑦コンテスト3.4年!AX14</f>
        <v>0</v>
      </c>
      <c r="R46" s="32">
        <f>⑦コンテスト3.4年!BF14</f>
        <v>0</v>
      </c>
      <c r="S46" s="30">
        <f>⑦コンテスト3.4年!BJ14</f>
        <v>0</v>
      </c>
      <c r="T46" s="32">
        <f>⑦コンテスト3.4年!BO14</f>
        <v>0</v>
      </c>
      <c r="U46" s="32"/>
      <c r="W46" s="1">
        <v>14</v>
      </c>
      <c r="X46" s="32">
        <f>⑨集団演技!F26</f>
        <v>0</v>
      </c>
      <c r="Y46" s="32">
        <f>⑨集団演技!N26</f>
        <v>0</v>
      </c>
      <c r="Z46" s="32">
        <f>⑨集団演技!U26</f>
        <v>0</v>
      </c>
      <c r="AA46" s="32">
        <f>⑨集団演技!Z26</f>
        <v>0</v>
      </c>
      <c r="AB46" s="32">
        <f>⑨集団演技!AE26</f>
        <v>0</v>
      </c>
    </row>
    <row r="47" spans="1:28" ht="21.6" customHeight="1" x14ac:dyDescent="0.2">
      <c r="A47" s="1">
        <v>4</v>
      </c>
      <c r="B47" s="32">
        <f>'③種目別（）'!F15</f>
        <v>0</v>
      </c>
      <c r="C47" s="32">
        <f>'③種目別（）'!N15</f>
        <v>0</v>
      </c>
      <c r="D47" s="32">
        <f>'③種目別（）'!V15</f>
        <v>0</v>
      </c>
      <c r="E47" s="32">
        <f>'③種目別（）'!Z15</f>
        <v>0</v>
      </c>
      <c r="F47" s="32">
        <f>'③種目別（）'!AE15</f>
        <v>0</v>
      </c>
      <c r="H47" s="1">
        <v>4</v>
      </c>
      <c r="I47" s="32">
        <f>⑥ユース個人総合!AP15</f>
        <v>0</v>
      </c>
      <c r="J47" s="32">
        <f>⑥ユース個人総合!AX15</f>
        <v>0</v>
      </c>
      <c r="K47" s="32">
        <f>⑥ユース個人総合!BF15</f>
        <v>0</v>
      </c>
      <c r="L47" s="32">
        <f>⑥ユース個人総合!BJ15</f>
        <v>0</v>
      </c>
      <c r="M47" s="32">
        <f>⑥ユース個人総合!BO15</f>
        <v>0</v>
      </c>
      <c r="O47" s="1">
        <v>4</v>
      </c>
      <c r="P47" s="32">
        <f>⑦コンテスト3.4年!AP15</f>
        <v>0</v>
      </c>
      <c r="Q47" s="32">
        <f>⑦コンテスト3.4年!AX15</f>
        <v>0</v>
      </c>
      <c r="R47" s="32">
        <f>⑦コンテスト3.4年!BF15</f>
        <v>0</v>
      </c>
      <c r="S47" s="30">
        <f>⑦コンテスト3.4年!BJ15</f>
        <v>0</v>
      </c>
      <c r="T47" s="32">
        <f>⑦コンテスト3.4年!BO15</f>
        <v>0</v>
      </c>
      <c r="U47" s="32">
        <f>②コンテスト女子!AT19</f>
        <v>0</v>
      </c>
      <c r="W47" s="1">
        <v>15</v>
      </c>
      <c r="X47" s="32">
        <f>⑨集団演技!F27</f>
        <v>0</v>
      </c>
      <c r="Y47" s="32">
        <f>⑨集団演技!N27</f>
        <v>0</v>
      </c>
      <c r="Z47" s="32">
        <f>⑨集団演技!U27</f>
        <v>0</v>
      </c>
      <c r="AA47" s="32">
        <f>⑨集団演技!Z27</f>
        <v>0</v>
      </c>
      <c r="AB47" s="32">
        <f>⑨集団演技!AE27</f>
        <v>0</v>
      </c>
    </row>
    <row r="48" spans="1:28" ht="21.6" customHeight="1" x14ac:dyDescent="0.2">
      <c r="A48" s="1">
        <v>5</v>
      </c>
      <c r="B48" s="32">
        <f>'③種目別（）'!F16</f>
        <v>0</v>
      </c>
      <c r="C48" s="32">
        <f>'③種目別（）'!N16</f>
        <v>0</v>
      </c>
      <c r="D48" s="32">
        <f>'③種目別（）'!V16</f>
        <v>0</v>
      </c>
      <c r="E48" s="32">
        <f>'③種目別（）'!Z16</f>
        <v>0</v>
      </c>
      <c r="F48" s="32">
        <f>'③種目別（）'!AE16</f>
        <v>0</v>
      </c>
      <c r="H48" s="1">
        <v>5</v>
      </c>
      <c r="I48" s="32">
        <f>⑥ユース個人総合!AP16</f>
        <v>0</v>
      </c>
      <c r="J48" s="32">
        <f>⑥ユース個人総合!AX16</f>
        <v>0</v>
      </c>
      <c r="K48" s="32">
        <f>⑥ユース個人総合!BF16</f>
        <v>0</v>
      </c>
      <c r="L48" s="32">
        <f>⑥ユース個人総合!BJ16</f>
        <v>0</v>
      </c>
      <c r="M48" s="32">
        <f>⑥ユース個人総合!BO16</f>
        <v>0</v>
      </c>
      <c r="O48" s="1">
        <v>5</v>
      </c>
      <c r="P48" s="32">
        <f>⑦コンテスト3.4年!AP16</f>
        <v>0</v>
      </c>
      <c r="Q48" s="32">
        <f>⑦コンテスト3.4年!AX16</f>
        <v>0</v>
      </c>
      <c r="R48" s="32">
        <f>⑦コンテスト3.4年!BF16</f>
        <v>0</v>
      </c>
      <c r="S48" s="30">
        <f>⑦コンテスト3.4年!BJ16</f>
        <v>0</v>
      </c>
      <c r="T48" s="32">
        <f>⑦コンテスト3.4年!BO16</f>
        <v>0</v>
      </c>
      <c r="W48" s="1">
        <v>16</v>
      </c>
      <c r="X48" s="32">
        <f>⑨集団演技!F28</f>
        <v>0</v>
      </c>
      <c r="Y48" s="32">
        <f>⑨集団演技!N28</f>
        <v>0</v>
      </c>
      <c r="Z48" s="32">
        <f>⑨集団演技!U28</f>
        <v>0</v>
      </c>
      <c r="AA48" s="32">
        <f>⑨集団演技!Z28</f>
        <v>0</v>
      </c>
      <c r="AB48" s="32">
        <f>⑨集団演技!AE28</f>
        <v>0</v>
      </c>
    </row>
    <row r="49" spans="1:28" ht="21.6" customHeight="1" x14ac:dyDescent="0.2">
      <c r="A49" s="1">
        <v>6</v>
      </c>
      <c r="B49" s="32">
        <f>'③種目別（）'!F17</f>
        <v>0</v>
      </c>
      <c r="C49" s="32">
        <f>'③種目別（）'!N17</f>
        <v>0</v>
      </c>
      <c r="D49" s="32">
        <f>'③種目別（）'!V17</f>
        <v>0</v>
      </c>
      <c r="E49" s="32">
        <f>'③種目別（）'!Z17</f>
        <v>0</v>
      </c>
      <c r="F49" s="32">
        <f>'③種目別（）'!AE17</f>
        <v>0</v>
      </c>
      <c r="H49" s="1">
        <v>6</v>
      </c>
      <c r="I49" s="32">
        <f>⑥ユース個人総合!AP17</f>
        <v>0</v>
      </c>
      <c r="J49" s="32">
        <f>⑥ユース個人総合!AX17</f>
        <v>0</v>
      </c>
      <c r="K49" s="32">
        <f>⑥ユース個人総合!BF17</f>
        <v>0</v>
      </c>
      <c r="L49" s="32">
        <f>⑥ユース個人総合!BJ17</f>
        <v>0</v>
      </c>
      <c r="M49" s="32">
        <f>⑥ユース個人総合!BO17</f>
        <v>0</v>
      </c>
      <c r="O49" s="1">
        <v>6</v>
      </c>
      <c r="P49" s="32">
        <f>⑦コンテスト3.4年!AP17</f>
        <v>0</v>
      </c>
      <c r="Q49" s="32">
        <f>⑦コンテスト3.4年!AX17</f>
        <v>0</v>
      </c>
      <c r="R49" s="32">
        <f>⑦コンテスト3.4年!BF17</f>
        <v>0</v>
      </c>
      <c r="S49" s="30">
        <f>⑦コンテスト3.4年!BJ17</f>
        <v>0</v>
      </c>
      <c r="T49" s="32">
        <f>⑦コンテスト3.4年!BO17</f>
        <v>0</v>
      </c>
      <c r="W49" s="1">
        <v>17</v>
      </c>
      <c r="X49" s="32">
        <f>⑨集団演技!F29</f>
        <v>0</v>
      </c>
      <c r="Y49" s="32">
        <f>⑨集団演技!N29</f>
        <v>0</v>
      </c>
      <c r="Z49" s="32">
        <f>⑨集団演技!U29</f>
        <v>0</v>
      </c>
      <c r="AA49" s="32">
        <f>⑨集団演技!Z29</f>
        <v>0</v>
      </c>
      <c r="AB49" s="32">
        <f>⑨集団演技!AE29</f>
        <v>0</v>
      </c>
    </row>
    <row r="50" spans="1:28" ht="21.6" customHeight="1" x14ac:dyDescent="0.2">
      <c r="A50" s="1">
        <v>7</v>
      </c>
      <c r="B50" s="32">
        <f>'③種目別（）'!F18</f>
        <v>0</v>
      </c>
      <c r="C50" s="32">
        <f>'③種目別（）'!N18</f>
        <v>0</v>
      </c>
      <c r="D50" s="32">
        <f>'③種目別（）'!V18</f>
        <v>0</v>
      </c>
      <c r="E50" s="32">
        <f>'③種目別（）'!Z18</f>
        <v>0</v>
      </c>
      <c r="F50" s="32">
        <f>'③種目別（）'!AE18</f>
        <v>0</v>
      </c>
      <c r="H50" s="1">
        <v>7</v>
      </c>
      <c r="I50" s="32">
        <f>⑥ユース個人総合!AP18</f>
        <v>0</v>
      </c>
      <c r="J50" s="32">
        <f>⑥ユース個人総合!AX18</f>
        <v>0</v>
      </c>
      <c r="K50" s="32">
        <f>⑥ユース個人総合!BF18</f>
        <v>0</v>
      </c>
      <c r="L50" s="32">
        <f>⑥ユース個人総合!BJ18</f>
        <v>0</v>
      </c>
      <c r="M50" s="32">
        <f>⑥ユース個人総合!BO18</f>
        <v>0</v>
      </c>
      <c r="O50" s="1">
        <v>7</v>
      </c>
      <c r="P50" s="32">
        <f>⑦コンテスト3.4年!AP18</f>
        <v>0</v>
      </c>
      <c r="Q50" s="32">
        <f>⑦コンテスト3.4年!AX18</f>
        <v>0</v>
      </c>
      <c r="R50" s="32">
        <f>⑦コンテスト3.4年!BF18</f>
        <v>0</v>
      </c>
      <c r="S50" s="30">
        <f>⑦コンテスト3.4年!BJ18</f>
        <v>0</v>
      </c>
      <c r="T50" s="32">
        <f>⑦コンテスト3.4年!BO18</f>
        <v>0</v>
      </c>
      <c r="W50" s="1">
        <v>18</v>
      </c>
      <c r="X50" s="32">
        <f>⑨集団演技!F30</f>
        <v>0</v>
      </c>
      <c r="Y50" s="32">
        <f>⑨集団演技!N30</f>
        <v>0</v>
      </c>
      <c r="Z50" s="32">
        <f>⑨集団演技!U30</f>
        <v>0</v>
      </c>
      <c r="AA50" s="32">
        <f>⑨集団演技!Z30</f>
        <v>0</v>
      </c>
      <c r="AB50" s="32">
        <f>⑨集団演技!AE30</f>
        <v>0</v>
      </c>
    </row>
    <row r="51" spans="1:28" ht="21.6" customHeight="1" x14ac:dyDescent="0.2">
      <c r="A51" s="1">
        <v>8</v>
      </c>
      <c r="B51" s="32">
        <f>'③種目別（）'!F19</f>
        <v>0</v>
      </c>
      <c r="C51" s="32">
        <f>'③種目別（）'!N19</f>
        <v>0</v>
      </c>
      <c r="D51" s="32">
        <f>'③種目別（）'!V19</f>
        <v>0</v>
      </c>
      <c r="E51" s="32">
        <f>'③種目別（）'!Z19</f>
        <v>0</v>
      </c>
      <c r="F51" s="32">
        <f>'③種目別（）'!AE19</f>
        <v>0</v>
      </c>
      <c r="H51" s="1">
        <v>8</v>
      </c>
      <c r="I51" s="32">
        <f>⑥ユース個人総合!AP19</f>
        <v>0</v>
      </c>
      <c r="J51" s="32">
        <f>⑥ユース個人総合!AX19</f>
        <v>0</v>
      </c>
      <c r="K51" s="32">
        <f>⑥ユース個人総合!BF19</f>
        <v>0</v>
      </c>
      <c r="L51" s="32">
        <f>⑥ユース個人総合!BJ19</f>
        <v>0</v>
      </c>
      <c r="M51" s="32">
        <f>⑥ユース個人総合!BO19</f>
        <v>0</v>
      </c>
      <c r="O51" s="1">
        <v>8</v>
      </c>
      <c r="P51" s="32">
        <f>⑦コンテスト3.4年!AP19</f>
        <v>0</v>
      </c>
      <c r="Q51" s="32">
        <f>⑦コンテスト3.4年!AX19</f>
        <v>0</v>
      </c>
      <c r="R51" s="32">
        <f>⑦コンテスト3.4年!BF19</f>
        <v>0</v>
      </c>
      <c r="S51" s="30">
        <f>⑦コンテスト3.4年!BJ19</f>
        <v>0</v>
      </c>
      <c r="T51" s="32">
        <f>⑦コンテスト3.4年!BO19</f>
        <v>0</v>
      </c>
      <c r="U51" s="32"/>
      <c r="W51" s="1">
        <v>19</v>
      </c>
      <c r="X51" s="32">
        <f>⑨集団演技!F31</f>
        <v>0</v>
      </c>
      <c r="Y51" s="32">
        <f>⑨集団演技!N31</f>
        <v>0</v>
      </c>
      <c r="Z51" s="32">
        <f>⑨集団演技!U31</f>
        <v>0</v>
      </c>
      <c r="AA51" s="32">
        <f>⑨集団演技!Z31</f>
        <v>0</v>
      </c>
      <c r="AB51" s="32">
        <f>⑨集団演技!AE31</f>
        <v>0</v>
      </c>
    </row>
    <row r="52" spans="1:28" ht="21.6" customHeight="1" x14ac:dyDescent="0.2">
      <c r="P52" s="32"/>
      <c r="Q52" s="32"/>
      <c r="R52" s="32"/>
      <c r="S52" s="30"/>
      <c r="T52" s="32"/>
      <c r="U52" s="32"/>
      <c r="W52" s="1">
        <v>20</v>
      </c>
      <c r="X52" s="32">
        <f>⑨集団演技!F32</f>
        <v>0</v>
      </c>
      <c r="Y52" s="32">
        <f>⑨集団演技!N32</f>
        <v>0</v>
      </c>
      <c r="Z52" s="32">
        <f>⑨集団演技!U32</f>
        <v>0</v>
      </c>
      <c r="AA52" s="32">
        <f>⑨集団演技!Z32</f>
        <v>0</v>
      </c>
      <c r="AB52" s="32">
        <f>⑨集団演技!AE32</f>
        <v>0</v>
      </c>
    </row>
    <row r="53" spans="1:28" ht="21.6" customHeight="1" x14ac:dyDescent="0.2">
      <c r="B53" s="1" t="s">
        <v>20</v>
      </c>
      <c r="I53" s="1" t="s">
        <v>176</v>
      </c>
      <c r="P53" s="1" t="s">
        <v>177</v>
      </c>
      <c r="U53" s="32"/>
      <c r="W53" s="1">
        <v>21</v>
      </c>
      <c r="X53" s="32">
        <f>⑨集団演技!F33</f>
        <v>0</v>
      </c>
      <c r="Y53" s="32">
        <f>⑨集団演技!N33</f>
        <v>0</v>
      </c>
      <c r="Z53" s="32">
        <f>⑨集団演技!U33</f>
        <v>0</v>
      </c>
      <c r="AA53" s="32">
        <f>⑨集団演技!Z33</f>
        <v>0</v>
      </c>
      <c r="AB53" s="32">
        <f>⑨集団演技!AE33</f>
        <v>0</v>
      </c>
    </row>
    <row r="54" spans="1:28" ht="21.6" customHeight="1" x14ac:dyDescent="0.2">
      <c r="B54" s="1" t="s">
        <v>132</v>
      </c>
      <c r="D54" s="1" t="s">
        <v>46</v>
      </c>
      <c r="I54" s="1" t="s">
        <v>55</v>
      </c>
      <c r="K54" s="1" t="s">
        <v>56</v>
      </c>
      <c r="P54" s="1" t="s">
        <v>55</v>
      </c>
      <c r="R54" s="1" t="s">
        <v>167</v>
      </c>
      <c r="U54" s="32"/>
      <c r="W54" s="1">
        <v>22</v>
      </c>
      <c r="X54" s="32">
        <f>⑨集団演技!F34</f>
        <v>0</v>
      </c>
      <c r="Y54" s="32">
        <f>⑨集団演技!N34</f>
        <v>0</v>
      </c>
      <c r="Z54" s="32">
        <f>⑨集団演技!U34</f>
        <v>0</v>
      </c>
      <c r="AA54" s="32">
        <f>⑨集団演技!Z34</f>
        <v>0</v>
      </c>
      <c r="AB54" s="32">
        <f>⑨集団演技!AE34</f>
        <v>0</v>
      </c>
    </row>
    <row r="55" spans="1:28" ht="21.6" customHeight="1" x14ac:dyDescent="0.2">
      <c r="B55" s="32" t="s">
        <v>47</v>
      </c>
      <c r="C55" s="32" t="s">
        <v>42</v>
      </c>
      <c r="D55" s="36" t="s">
        <v>156</v>
      </c>
      <c r="E55" s="30" t="s">
        <v>153</v>
      </c>
      <c r="F55" s="36" t="s">
        <v>48</v>
      </c>
      <c r="I55" s="32" t="s">
        <v>47</v>
      </c>
      <c r="J55" s="32" t="s">
        <v>42</v>
      </c>
      <c r="K55" s="32" t="s">
        <v>181</v>
      </c>
      <c r="L55" s="32" t="s">
        <v>116</v>
      </c>
      <c r="M55" s="32" t="s">
        <v>180</v>
      </c>
      <c r="P55" s="32" t="s">
        <v>47</v>
      </c>
      <c r="Q55" s="32" t="s">
        <v>42</v>
      </c>
      <c r="R55" s="32" t="s">
        <v>29</v>
      </c>
      <c r="S55" s="32" t="s">
        <v>149</v>
      </c>
      <c r="T55" s="32" t="s">
        <v>120</v>
      </c>
      <c r="U55" s="32"/>
      <c r="W55" s="1">
        <v>23</v>
      </c>
      <c r="X55" s="32">
        <f>⑨集団演技!F35</f>
        <v>0</v>
      </c>
      <c r="Y55" s="32">
        <f>⑨集団演技!N35</f>
        <v>0</v>
      </c>
      <c r="Z55" s="32">
        <f>⑨集団演技!U35</f>
        <v>0</v>
      </c>
      <c r="AA55" s="32">
        <f>⑨集団演技!Z35</f>
        <v>0</v>
      </c>
      <c r="AB55" s="32">
        <f>⑨集団演技!AE35</f>
        <v>0</v>
      </c>
    </row>
    <row r="56" spans="1:28" ht="21.6" customHeight="1" x14ac:dyDescent="0.2">
      <c r="A56" s="1">
        <v>1</v>
      </c>
      <c r="B56" s="32">
        <f>'③種目別（）'!AP12</f>
        <v>0</v>
      </c>
      <c r="C56" s="32">
        <f>'③種目別（）'!AX12</f>
        <v>0</v>
      </c>
      <c r="D56" s="32">
        <f>'③種目別（）'!BF12</f>
        <v>0</v>
      </c>
      <c r="E56" s="32">
        <f>'③種目別（）'!BJ12</f>
        <v>0</v>
      </c>
      <c r="F56" s="32">
        <f>'③種目別（）'!BO12</f>
        <v>0</v>
      </c>
      <c r="H56" s="1">
        <v>1</v>
      </c>
      <c r="I56" s="32">
        <f>①コンテスト男子!F12</f>
        <v>0</v>
      </c>
      <c r="J56" s="32">
        <f>①コンテスト男子!N12</f>
        <v>0</v>
      </c>
      <c r="K56" s="32">
        <f>①コンテスト男子!V12</f>
        <v>0</v>
      </c>
      <c r="L56" s="30">
        <f>①コンテスト男子!Z12</f>
        <v>0</v>
      </c>
      <c r="M56" s="32">
        <f>①コンテスト男子!AE12</f>
        <v>0</v>
      </c>
      <c r="O56" s="1">
        <v>1</v>
      </c>
      <c r="P56" s="32">
        <f>⑦コンテスト5.6年!F12</f>
        <v>0</v>
      </c>
      <c r="Q56" s="32">
        <f>⑦コンテスト5.6年!N12</f>
        <v>0</v>
      </c>
      <c r="R56" s="32">
        <f>⑦コンテスト5.6年!V12</f>
        <v>0</v>
      </c>
      <c r="S56" s="30">
        <f>⑦コンテスト5.6年!Z12</f>
        <v>0</v>
      </c>
      <c r="T56" s="32">
        <f>⑦コンテスト5.6年!AE12</f>
        <v>0</v>
      </c>
      <c r="U56" s="32"/>
      <c r="W56" s="1">
        <v>24</v>
      </c>
      <c r="X56" s="32">
        <f>⑨集団演技!F36</f>
        <v>0</v>
      </c>
      <c r="Y56" s="32">
        <f>⑨集団演技!N36</f>
        <v>0</v>
      </c>
      <c r="Z56" s="32">
        <f>⑨集団演技!U36</f>
        <v>0</v>
      </c>
      <c r="AA56" s="32">
        <f>⑨集団演技!Z36</f>
        <v>0</v>
      </c>
      <c r="AB56" s="32">
        <f>⑨集団演技!AE36</f>
        <v>0</v>
      </c>
    </row>
    <row r="57" spans="1:28" ht="21.6" customHeight="1" x14ac:dyDescent="0.2">
      <c r="A57" s="1">
        <v>2</v>
      </c>
      <c r="B57" s="32">
        <f>'③種目別（）'!AP13</f>
        <v>0</v>
      </c>
      <c r="C57" s="32">
        <f>'③種目別（）'!AX13</f>
        <v>0</v>
      </c>
      <c r="D57" s="32">
        <f>'③種目別（）'!BF13</f>
        <v>0</v>
      </c>
      <c r="E57" s="32">
        <f>'③種目別（）'!BJ13</f>
        <v>0</v>
      </c>
      <c r="F57" s="32">
        <f>'③種目別（）'!BO13</f>
        <v>0</v>
      </c>
      <c r="H57" s="1">
        <v>2</v>
      </c>
      <c r="I57" s="32">
        <f>①コンテスト男子!F13</f>
        <v>0</v>
      </c>
      <c r="J57" s="32">
        <f>①コンテスト男子!N13</f>
        <v>0</v>
      </c>
      <c r="K57" s="32">
        <f>①コンテスト男子!V13</f>
        <v>0</v>
      </c>
      <c r="L57" s="30">
        <f>①コンテスト男子!Z13</f>
        <v>0</v>
      </c>
      <c r="M57" s="32">
        <f>①コンテスト男子!AE13</f>
        <v>0</v>
      </c>
      <c r="O57" s="1">
        <v>2</v>
      </c>
      <c r="P57" s="32">
        <f>⑦コンテスト5.6年!F13</f>
        <v>0</v>
      </c>
      <c r="Q57" s="32">
        <f>⑦コンテスト5.6年!N13</f>
        <v>0</v>
      </c>
      <c r="R57" s="32">
        <f>⑦コンテスト5.6年!V13</f>
        <v>0</v>
      </c>
      <c r="S57" s="30">
        <f>⑦コンテスト5.6年!Z13</f>
        <v>0</v>
      </c>
      <c r="T57" s="32">
        <f>⑦コンテスト5.6年!AE13</f>
        <v>0</v>
      </c>
      <c r="U57" s="32"/>
      <c r="W57" s="1">
        <v>25</v>
      </c>
      <c r="X57" s="32">
        <f>⑨集団演技!F37</f>
        <v>0</v>
      </c>
      <c r="Y57" s="32">
        <f>⑨集団演技!N37</f>
        <v>0</v>
      </c>
      <c r="Z57" s="32">
        <f>⑨集団演技!U37</f>
        <v>0</v>
      </c>
      <c r="AA57" s="32">
        <f>⑨集団演技!Z37</f>
        <v>0</v>
      </c>
      <c r="AB57" s="32">
        <f>⑨集団演技!AE37</f>
        <v>0</v>
      </c>
    </row>
    <row r="58" spans="1:28" ht="21.6" customHeight="1" x14ac:dyDescent="0.2">
      <c r="A58" s="1">
        <v>3</v>
      </c>
      <c r="B58" s="32">
        <f>'③種目別（）'!AP14</f>
        <v>0</v>
      </c>
      <c r="C58" s="32">
        <f>'③種目別（）'!AX14</f>
        <v>0</v>
      </c>
      <c r="D58" s="32">
        <f>'③種目別（）'!BF14</f>
        <v>0</v>
      </c>
      <c r="E58" s="32">
        <f>'③種目別（）'!BJ14</f>
        <v>0</v>
      </c>
      <c r="F58" s="32">
        <f>'③種目別（）'!BO14</f>
        <v>0</v>
      </c>
      <c r="H58" s="1">
        <v>3</v>
      </c>
      <c r="I58" s="32">
        <f>①コンテスト男子!F14</f>
        <v>0</v>
      </c>
      <c r="J58" s="32">
        <f>①コンテスト男子!N14</f>
        <v>0</v>
      </c>
      <c r="K58" s="32">
        <f>①コンテスト男子!V14</f>
        <v>0</v>
      </c>
      <c r="L58" s="30">
        <f>①コンテスト男子!Z14</f>
        <v>0</v>
      </c>
      <c r="M58" s="32">
        <f>①コンテスト男子!AE14</f>
        <v>0</v>
      </c>
      <c r="O58" s="1">
        <v>3</v>
      </c>
      <c r="P58" s="32">
        <f>⑦コンテスト5.6年!F14</f>
        <v>0</v>
      </c>
      <c r="Q58" s="32">
        <f>⑦コンテスト5.6年!N14</f>
        <v>0</v>
      </c>
      <c r="R58" s="32">
        <f>⑦コンテスト5.6年!V14</f>
        <v>0</v>
      </c>
      <c r="S58" s="30">
        <f>⑦コンテスト5.6年!Z14</f>
        <v>0</v>
      </c>
      <c r="T58" s="32">
        <f>⑦コンテスト5.6年!AE14</f>
        <v>0</v>
      </c>
      <c r="U58" s="32"/>
      <c r="W58" s="1">
        <v>26</v>
      </c>
      <c r="X58" s="32">
        <f>⑨集団演技!F38</f>
        <v>0</v>
      </c>
      <c r="Y58" s="32">
        <f>⑨集団演技!N38</f>
        <v>0</v>
      </c>
      <c r="Z58" s="32">
        <f>⑨集団演技!U38</f>
        <v>0</v>
      </c>
      <c r="AA58" s="32">
        <f>⑨集団演技!Z38</f>
        <v>0</v>
      </c>
      <c r="AB58" s="32">
        <f>⑨集団演技!AE38</f>
        <v>0</v>
      </c>
    </row>
    <row r="59" spans="1:28" ht="21.6" customHeight="1" x14ac:dyDescent="0.2">
      <c r="A59" s="1">
        <v>4</v>
      </c>
      <c r="B59" s="32">
        <f>'③種目別（）'!AP15</f>
        <v>0</v>
      </c>
      <c r="C59" s="32">
        <f>'③種目別（）'!AX15</f>
        <v>0</v>
      </c>
      <c r="D59" s="32">
        <f>'③種目別（）'!BF15</f>
        <v>0</v>
      </c>
      <c r="E59" s="32">
        <f>'③種目別（）'!BJ15</f>
        <v>0</v>
      </c>
      <c r="F59" s="32">
        <f>'③種目別（）'!BO15</f>
        <v>0</v>
      </c>
      <c r="H59" s="1">
        <v>4</v>
      </c>
      <c r="I59" s="32">
        <f>①コンテスト男子!F15</f>
        <v>0</v>
      </c>
      <c r="J59" s="32">
        <f>①コンテスト男子!N15</f>
        <v>0</v>
      </c>
      <c r="K59" s="32">
        <f>①コンテスト男子!V15</f>
        <v>0</v>
      </c>
      <c r="L59" s="30">
        <f>①コンテスト男子!Z15</f>
        <v>0</v>
      </c>
      <c r="M59" s="32">
        <f>①コンテスト男子!AE15</f>
        <v>0</v>
      </c>
      <c r="O59" s="1">
        <v>4</v>
      </c>
      <c r="P59" s="32">
        <f>⑦コンテスト5.6年!F15</f>
        <v>0</v>
      </c>
      <c r="Q59" s="32">
        <f>⑦コンテスト5.6年!N15</f>
        <v>0</v>
      </c>
      <c r="R59" s="32">
        <f>⑦コンテスト5.6年!V15</f>
        <v>0</v>
      </c>
      <c r="S59" s="30">
        <f>⑦コンテスト5.6年!Z15</f>
        <v>0</v>
      </c>
      <c r="T59" s="32">
        <f>⑦コンテスト5.6年!AE15</f>
        <v>0</v>
      </c>
      <c r="U59" s="32"/>
      <c r="W59" s="1">
        <v>27</v>
      </c>
      <c r="X59" s="32">
        <f>⑨集団演技!F39</f>
        <v>0</v>
      </c>
      <c r="Y59" s="32">
        <f>⑨集団演技!N39</f>
        <v>0</v>
      </c>
      <c r="Z59" s="32">
        <f>⑨集団演技!U39</f>
        <v>0</v>
      </c>
      <c r="AA59" s="32">
        <f>⑨集団演技!Z39</f>
        <v>0</v>
      </c>
      <c r="AB59" s="32">
        <f>⑨集団演技!AE39</f>
        <v>0</v>
      </c>
    </row>
    <row r="60" spans="1:28" ht="21.6" customHeight="1" x14ac:dyDescent="0.2">
      <c r="A60" s="1">
        <v>5</v>
      </c>
      <c r="B60" s="32">
        <f>'③種目別（）'!AP16</f>
        <v>0</v>
      </c>
      <c r="C60" s="32">
        <f>'③種目別（）'!AX16</f>
        <v>0</v>
      </c>
      <c r="D60" s="32">
        <f>'③種目別（）'!BF16</f>
        <v>0</v>
      </c>
      <c r="E60" s="32">
        <f>'③種目別（）'!BJ16</f>
        <v>0</v>
      </c>
      <c r="F60" s="32">
        <f>'③種目別（）'!BO16</f>
        <v>0</v>
      </c>
      <c r="H60" s="1">
        <v>5</v>
      </c>
      <c r="I60" s="32">
        <f>①コンテスト男子!F16</f>
        <v>0</v>
      </c>
      <c r="J60" s="32">
        <f>①コンテスト男子!N16</f>
        <v>0</v>
      </c>
      <c r="K60" s="32">
        <f>①コンテスト男子!V16</f>
        <v>0</v>
      </c>
      <c r="L60" s="30">
        <f>①コンテスト男子!Z16</f>
        <v>0</v>
      </c>
      <c r="M60" s="32">
        <f>①コンテスト男子!AE16</f>
        <v>0</v>
      </c>
      <c r="O60" s="1">
        <v>5</v>
      </c>
      <c r="P60" s="32">
        <f>⑦コンテスト5.6年!F16</f>
        <v>0</v>
      </c>
      <c r="Q60" s="32">
        <f>⑦コンテスト5.6年!N16</f>
        <v>0</v>
      </c>
      <c r="R60" s="32">
        <f>⑦コンテスト5.6年!V16</f>
        <v>0</v>
      </c>
      <c r="S60" s="30">
        <f>⑦コンテスト5.6年!Z16</f>
        <v>0</v>
      </c>
      <c r="T60" s="32">
        <f>⑦コンテスト5.6年!AE16</f>
        <v>0</v>
      </c>
      <c r="U60" s="32"/>
      <c r="W60" s="1">
        <v>28</v>
      </c>
      <c r="X60" s="32">
        <f>⑨集団演技!F40</f>
        <v>0</v>
      </c>
      <c r="Y60" s="32">
        <f>⑨集団演技!N40</f>
        <v>0</v>
      </c>
      <c r="Z60" s="32">
        <f>⑨集団演技!U40</f>
        <v>0</v>
      </c>
      <c r="AA60" s="32">
        <f>⑨集団演技!Z40</f>
        <v>0</v>
      </c>
      <c r="AB60" s="32">
        <f>⑨集団演技!AE40</f>
        <v>0</v>
      </c>
    </row>
    <row r="61" spans="1:28" ht="21.6" customHeight="1" x14ac:dyDescent="0.2">
      <c r="A61" s="1">
        <v>6</v>
      </c>
      <c r="B61" s="32">
        <f>'③種目別（）'!AP17</f>
        <v>0</v>
      </c>
      <c r="C61" s="32">
        <f>'③種目別（）'!AX17</f>
        <v>0</v>
      </c>
      <c r="D61" s="32">
        <f>'③種目別（）'!BF17</f>
        <v>0</v>
      </c>
      <c r="E61" s="32">
        <f>'③種目別（）'!BJ17</f>
        <v>0</v>
      </c>
      <c r="F61" s="32">
        <f>'③種目別（）'!BO17</f>
        <v>0</v>
      </c>
      <c r="H61" s="1">
        <v>6</v>
      </c>
      <c r="I61" s="32">
        <f>①コンテスト男子!F17</f>
        <v>0</v>
      </c>
      <c r="J61" s="32">
        <f>①コンテスト男子!N17</f>
        <v>0</v>
      </c>
      <c r="K61" s="32">
        <f>①コンテスト男子!V17</f>
        <v>0</v>
      </c>
      <c r="L61" s="30">
        <f>①コンテスト男子!Z17</f>
        <v>0</v>
      </c>
      <c r="M61" s="32">
        <f>①コンテスト男子!AE17</f>
        <v>0</v>
      </c>
      <c r="O61" s="1">
        <v>6</v>
      </c>
      <c r="P61" s="32">
        <f>⑦コンテスト5.6年!F17</f>
        <v>0</v>
      </c>
      <c r="Q61" s="32">
        <f>⑦コンテスト5.6年!N17</f>
        <v>0</v>
      </c>
      <c r="R61" s="32">
        <f>⑦コンテスト5.6年!V17</f>
        <v>0</v>
      </c>
      <c r="S61" s="30">
        <f>⑦コンテスト5.6年!Z17</f>
        <v>0</v>
      </c>
      <c r="T61" s="32">
        <f>⑦コンテスト5.6年!AE17</f>
        <v>0</v>
      </c>
      <c r="U61" s="32"/>
      <c r="W61" s="1">
        <v>29</v>
      </c>
      <c r="X61" s="32">
        <f>⑨集団演技!F41</f>
        <v>0</v>
      </c>
      <c r="Y61" s="32">
        <f>⑨集団演技!N41</f>
        <v>0</v>
      </c>
      <c r="Z61" s="32">
        <f>⑨集団演技!U41</f>
        <v>0</v>
      </c>
      <c r="AA61" s="32">
        <f>⑨集団演技!Z41</f>
        <v>0</v>
      </c>
      <c r="AB61" s="32">
        <f>⑨集団演技!AE41</f>
        <v>0</v>
      </c>
    </row>
    <row r="62" spans="1:28" ht="21.6" customHeight="1" x14ac:dyDescent="0.2">
      <c r="A62" s="1">
        <v>7</v>
      </c>
      <c r="B62" s="32">
        <f>'③種目別（）'!AP18</f>
        <v>0</v>
      </c>
      <c r="C62" s="32">
        <f>'③種目別（）'!AX18</f>
        <v>0</v>
      </c>
      <c r="D62" s="32">
        <f>'③種目別（）'!BF18</f>
        <v>0</v>
      </c>
      <c r="E62" s="32">
        <f>'③種目別（）'!BJ18</f>
        <v>0</v>
      </c>
      <c r="F62" s="32">
        <f>'③種目別（）'!BO18</f>
        <v>0</v>
      </c>
      <c r="H62" s="1">
        <v>7</v>
      </c>
      <c r="I62" s="32">
        <f>①コンテスト男子!F18</f>
        <v>0</v>
      </c>
      <c r="J62" s="32">
        <f>①コンテスト男子!N18</f>
        <v>0</v>
      </c>
      <c r="K62" s="32">
        <f>①コンテスト男子!V18</f>
        <v>0</v>
      </c>
      <c r="L62" s="30">
        <f>①コンテスト男子!Z18</f>
        <v>0</v>
      </c>
      <c r="M62" s="32">
        <f>①コンテスト男子!AE18</f>
        <v>0</v>
      </c>
      <c r="O62" s="1">
        <v>7</v>
      </c>
      <c r="P62" s="32">
        <f>⑦コンテスト5.6年!F18</f>
        <v>0</v>
      </c>
      <c r="Q62" s="32">
        <f>⑦コンテスト5.6年!N18</f>
        <v>0</v>
      </c>
      <c r="R62" s="32">
        <f>⑦コンテスト5.6年!V18</f>
        <v>0</v>
      </c>
      <c r="S62" s="30">
        <f>⑦コンテスト5.6年!Z18</f>
        <v>0</v>
      </c>
      <c r="T62" s="32">
        <f>⑦コンテスト5.6年!AE18</f>
        <v>0</v>
      </c>
      <c r="U62" s="32"/>
      <c r="W62" s="1">
        <v>30</v>
      </c>
      <c r="X62" s="32">
        <f>⑨集団演技!F42</f>
        <v>0</v>
      </c>
      <c r="Y62" s="32">
        <f>⑨集団演技!N42</f>
        <v>0</v>
      </c>
      <c r="Z62" s="32">
        <f>⑨集団演技!U42</f>
        <v>0</v>
      </c>
      <c r="AA62" s="32">
        <f>⑨集団演技!Z42</f>
        <v>0</v>
      </c>
      <c r="AB62" s="32">
        <f>⑨集団演技!AE42</f>
        <v>0</v>
      </c>
    </row>
    <row r="63" spans="1:28" ht="21.6" customHeight="1" x14ac:dyDescent="0.2">
      <c r="A63" s="1">
        <v>8</v>
      </c>
      <c r="B63" s="32">
        <f>'③種目別（）'!AP19</f>
        <v>0</v>
      </c>
      <c r="C63" s="32">
        <f>'③種目別（）'!AX19</f>
        <v>0</v>
      </c>
      <c r="D63" s="32">
        <f>'③種目別（）'!BF19</f>
        <v>0</v>
      </c>
      <c r="E63" s="32">
        <f>'③種目別（）'!BJ19</f>
        <v>0</v>
      </c>
      <c r="F63" s="32">
        <f>'③種目別（）'!BO19</f>
        <v>0</v>
      </c>
      <c r="H63" s="1">
        <v>8</v>
      </c>
      <c r="I63" s="32">
        <f>①コンテスト男子!F19</f>
        <v>0</v>
      </c>
      <c r="J63" s="32">
        <f>①コンテスト男子!N19</f>
        <v>0</v>
      </c>
      <c r="K63" s="32">
        <f>①コンテスト男子!V19</f>
        <v>0</v>
      </c>
      <c r="L63" s="30">
        <f>①コンテスト男子!Z19</f>
        <v>0</v>
      </c>
      <c r="M63" s="32">
        <f>①コンテスト男子!AE19</f>
        <v>0</v>
      </c>
      <c r="O63" s="1">
        <v>8</v>
      </c>
      <c r="P63" s="32">
        <f>⑦コンテスト5.6年!F19</f>
        <v>0</v>
      </c>
      <c r="Q63" s="32">
        <f>⑦コンテスト5.6年!N19</f>
        <v>0</v>
      </c>
      <c r="R63" s="32">
        <f>⑦コンテスト5.6年!V19</f>
        <v>0</v>
      </c>
      <c r="S63" s="30">
        <f>⑦コンテスト5.6年!Z19</f>
        <v>0</v>
      </c>
      <c r="T63" s="32">
        <f>⑦コンテスト5.6年!AE19</f>
        <v>0</v>
      </c>
      <c r="U63" s="32"/>
    </row>
    <row r="64" spans="1:28" ht="21.6" customHeight="1" x14ac:dyDescent="0.2">
      <c r="H64" s="1">
        <v>9</v>
      </c>
      <c r="I64" s="32">
        <f>①コンテスト男子!F20</f>
        <v>0</v>
      </c>
      <c r="J64" s="32">
        <f>①コンテスト男子!N20</f>
        <v>0</v>
      </c>
      <c r="K64" s="32">
        <f>①コンテスト男子!V20</f>
        <v>0</v>
      </c>
      <c r="L64" s="30">
        <f>①コンテスト男子!Z20</f>
        <v>0</v>
      </c>
      <c r="M64" s="32">
        <f>①コンテスト男子!AE20</f>
        <v>0</v>
      </c>
      <c r="P64" s="32"/>
      <c r="Q64" s="32"/>
      <c r="R64" s="32"/>
      <c r="S64" s="30"/>
      <c r="T64" s="32"/>
      <c r="U64" s="32"/>
    </row>
    <row r="65" spans="1:28" ht="21.6" customHeight="1" x14ac:dyDescent="0.2">
      <c r="B65" s="1" t="s">
        <v>20</v>
      </c>
      <c r="H65" s="1">
        <v>10</v>
      </c>
      <c r="I65" s="32">
        <f>①コンテスト男子!F21</f>
        <v>0</v>
      </c>
      <c r="J65" s="32">
        <f>①コンテスト男子!N21</f>
        <v>0</v>
      </c>
      <c r="K65" s="32">
        <f>①コンテスト男子!V21</f>
        <v>0</v>
      </c>
      <c r="L65" s="30">
        <f>①コンテスト男子!Z21</f>
        <v>0</v>
      </c>
      <c r="M65" s="32">
        <f>①コンテスト男子!AE21</f>
        <v>0</v>
      </c>
      <c r="P65" s="1" t="s">
        <v>177</v>
      </c>
      <c r="U65" s="32"/>
    </row>
    <row r="66" spans="1:28" ht="21.6" customHeight="1" x14ac:dyDescent="0.2">
      <c r="B66" s="1" t="s">
        <v>133</v>
      </c>
      <c r="D66" s="1" t="s">
        <v>49</v>
      </c>
      <c r="H66" s="1">
        <v>11</v>
      </c>
      <c r="I66" s="32" t="e">
        <f>①コンテスト男子!#REF!</f>
        <v>#REF!</v>
      </c>
      <c r="J66" s="32" t="e">
        <f>①コンテスト男子!#REF!</f>
        <v>#REF!</v>
      </c>
      <c r="K66" s="32" t="e">
        <f>①コンテスト男子!#REF!</f>
        <v>#REF!</v>
      </c>
      <c r="L66" s="30" t="e">
        <f>①コンテスト男子!#REF!</f>
        <v>#REF!</v>
      </c>
      <c r="M66" s="32" t="e">
        <f>①コンテスト男子!#REF!</f>
        <v>#REF!</v>
      </c>
      <c r="P66" s="1" t="s">
        <v>55</v>
      </c>
      <c r="R66" s="1" t="s">
        <v>168</v>
      </c>
      <c r="U66" s="32"/>
    </row>
    <row r="67" spans="1:28" ht="21.6" customHeight="1" x14ac:dyDescent="0.2">
      <c r="B67" s="32" t="s">
        <v>47</v>
      </c>
      <c r="C67" s="32" t="s">
        <v>42</v>
      </c>
      <c r="D67" s="30" t="s">
        <v>153</v>
      </c>
      <c r="E67" s="36" t="s">
        <v>48</v>
      </c>
      <c r="H67" s="1">
        <v>12</v>
      </c>
      <c r="I67" s="32" t="e">
        <f>①コンテスト男子!#REF!</f>
        <v>#REF!</v>
      </c>
      <c r="J67" s="32" t="e">
        <f>①コンテスト男子!#REF!</f>
        <v>#REF!</v>
      </c>
      <c r="K67" s="32" t="e">
        <f>①コンテスト男子!#REF!</f>
        <v>#REF!</v>
      </c>
      <c r="L67" s="30" t="e">
        <f>①コンテスト男子!#REF!</f>
        <v>#REF!</v>
      </c>
      <c r="M67" s="32" t="e">
        <f>①コンテスト男子!#REF!</f>
        <v>#REF!</v>
      </c>
      <c r="P67" s="32" t="s">
        <v>47</v>
      </c>
      <c r="Q67" s="32" t="s">
        <v>42</v>
      </c>
      <c r="R67" s="32" t="s">
        <v>29</v>
      </c>
      <c r="S67" s="32" t="s">
        <v>149</v>
      </c>
      <c r="T67" s="32" t="s">
        <v>120</v>
      </c>
      <c r="U67" s="32"/>
    </row>
    <row r="68" spans="1:28" ht="21.6" customHeight="1" x14ac:dyDescent="0.2">
      <c r="A68" s="1">
        <v>1</v>
      </c>
      <c r="B68" s="32">
        <f>'④種目別（）'!F12</f>
        <v>0</v>
      </c>
      <c r="C68" s="32">
        <f>'④種目別（）'!P12</f>
        <v>0</v>
      </c>
      <c r="D68" s="32">
        <f>'④種目別（）'!Z12</f>
        <v>0</v>
      </c>
      <c r="E68" s="32">
        <f>'④種目別（）'!AE12</f>
        <v>0</v>
      </c>
      <c r="H68" s="1">
        <v>13</v>
      </c>
      <c r="I68" s="32" t="e">
        <f>①コンテスト男子!#REF!</f>
        <v>#REF!</v>
      </c>
      <c r="J68" s="32" t="e">
        <f>①コンテスト男子!#REF!</f>
        <v>#REF!</v>
      </c>
      <c r="K68" s="32" t="e">
        <f>①コンテスト男子!#REF!</f>
        <v>#REF!</v>
      </c>
      <c r="L68" s="30" t="e">
        <f>①コンテスト男子!#REF!</f>
        <v>#REF!</v>
      </c>
      <c r="M68" s="32" t="e">
        <f>①コンテスト男子!#REF!</f>
        <v>#REF!</v>
      </c>
      <c r="O68" s="1">
        <v>1</v>
      </c>
      <c r="P68" s="32">
        <f>⑦コンテスト5.6年!AP12</f>
        <v>0</v>
      </c>
      <c r="Q68" s="32">
        <f>⑦コンテスト5.6年!AX12</f>
        <v>0</v>
      </c>
      <c r="R68" s="32">
        <f>⑦コンテスト5.6年!BF12</f>
        <v>0</v>
      </c>
      <c r="S68" s="30">
        <f>⑦コンテスト5.6年!BJ12</f>
        <v>0</v>
      </c>
      <c r="T68" s="32">
        <f>⑦コンテスト5.6年!BO12</f>
        <v>0</v>
      </c>
    </row>
    <row r="69" spans="1:28" ht="21.6" customHeight="1" x14ac:dyDescent="0.2">
      <c r="A69" s="1">
        <v>2</v>
      </c>
      <c r="B69" s="32">
        <f>'④種目別（）'!F13</f>
        <v>0</v>
      </c>
      <c r="C69" s="32">
        <f>'④種目別（）'!P13</f>
        <v>0</v>
      </c>
      <c r="D69" s="32">
        <f>'④種目別（）'!Z13</f>
        <v>0</v>
      </c>
      <c r="E69" s="32">
        <f>'④種目別（）'!AE13</f>
        <v>0</v>
      </c>
      <c r="H69" s="1">
        <v>14</v>
      </c>
      <c r="I69" s="32" t="e">
        <f>①コンテスト男子!#REF!</f>
        <v>#REF!</v>
      </c>
      <c r="J69" s="32" t="e">
        <f>①コンテスト男子!#REF!</f>
        <v>#REF!</v>
      </c>
      <c r="K69" s="32" t="e">
        <f>①コンテスト男子!#REF!</f>
        <v>#REF!</v>
      </c>
      <c r="L69" s="30" t="e">
        <f>①コンテスト男子!#REF!</f>
        <v>#REF!</v>
      </c>
      <c r="M69" s="32" t="e">
        <f>①コンテスト男子!#REF!</f>
        <v>#REF!</v>
      </c>
      <c r="O69" s="1">
        <v>2</v>
      </c>
      <c r="P69" s="32">
        <f>⑦コンテスト5.6年!AP13</f>
        <v>0</v>
      </c>
      <c r="Q69" s="32">
        <f>⑦コンテスト5.6年!AX13</f>
        <v>0</v>
      </c>
      <c r="R69" s="32">
        <f>⑦コンテスト5.6年!BF13</f>
        <v>0</v>
      </c>
      <c r="S69" s="30">
        <f>⑦コンテスト5.6年!BJ13</f>
        <v>0</v>
      </c>
      <c r="T69" s="32">
        <f>⑦コンテスト5.6年!BO13</f>
        <v>0</v>
      </c>
    </row>
    <row r="70" spans="1:28" ht="21.6" customHeight="1" x14ac:dyDescent="0.2">
      <c r="A70" s="1">
        <v>3</v>
      </c>
      <c r="B70" s="32">
        <f>'④種目別（）'!F14</f>
        <v>0</v>
      </c>
      <c r="C70" s="32">
        <f>'④種目別（）'!P14</f>
        <v>0</v>
      </c>
      <c r="D70" s="32">
        <f>'④種目別（）'!Z14</f>
        <v>0</v>
      </c>
      <c r="E70" s="32">
        <f>'④種目別（）'!AE14</f>
        <v>0</v>
      </c>
      <c r="H70" s="1">
        <v>15</v>
      </c>
      <c r="I70" s="32" t="e">
        <f>①コンテスト男子!#REF!</f>
        <v>#REF!</v>
      </c>
      <c r="J70" s="32" t="e">
        <f>①コンテスト男子!#REF!</f>
        <v>#REF!</v>
      </c>
      <c r="K70" s="32" t="e">
        <f>①コンテスト男子!#REF!</f>
        <v>#REF!</v>
      </c>
      <c r="L70" s="30" t="e">
        <f>①コンテスト男子!#REF!</f>
        <v>#REF!</v>
      </c>
      <c r="M70" s="32" t="e">
        <f>①コンテスト男子!#REF!</f>
        <v>#REF!</v>
      </c>
      <c r="O70" s="1">
        <v>3</v>
      </c>
      <c r="P70" s="32">
        <f>⑦コンテスト5.6年!AP14</f>
        <v>0</v>
      </c>
      <c r="Q70" s="32">
        <f>⑦コンテスト5.6年!AX14</f>
        <v>0</v>
      </c>
      <c r="R70" s="32">
        <f>⑦コンテスト5.6年!BF14</f>
        <v>0</v>
      </c>
      <c r="S70" s="30">
        <f>⑦コンテスト5.6年!BJ14</f>
        <v>0</v>
      </c>
      <c r="T70" s="32">
        <f>⑦コンテスト5.6年!BO14</f>
        <v>0</v>
      </c>
      <c r="AB70" s="9"/>
    </row>
    <row r="71" spans="1:28" ht="21.6" customHeight="1" x14ac:dyDescent="0.2">
      <c r="A71" s="1">
        <v>4</v>
      </c>
      <c r="B71" s="32">
        <f>'④種目別（）'!F15</f>
        <v>0</v>
      </c>
      <c r="C71" s="32">
        <f>'④種目別（）'!P15</f>
        <v>0</v>
      </c>
      <c r="D71" s="32">
        <f>'④種目別（）'!Z15</f>
        <v>0</v>
      </c>
      <c r="E71" s="32">
        <f>'④種目別（）'!AE15</f>
        <v>0</v>
      </c>
      <c r="H71" s="1">
        <v>16</v>
      </c>
      <c r="I71" s="32" t="e">
        <f>①コンテスト男子!#REF!</f>
        <v>#REF!</v>
      </c>
      <c r="J71" s="32" t="e">
        <f>①コンテスト男子!#REF!</f>
        <v>#REF!</v>
      </c>
      <c r="K71" s="32" t="e">
        <f>①コンテスト男子!#REF!</f>
        <v>#REF!</v>
      </c>
      <c r="L71" s="30" t="e">
        <f>①コンテスト男子!#REF!</f>
        <v>#REF!</v>
      </c>
      <c r="M71" s="32" t="e">
        <f>①コンテスト男子!#REF!</f>
        <v>#REF!</v>
      </c>
      <c r="O71" s="1">
        <v>4</v>
      </c>
      <c r="P71" s="32">
        <f>⑦コンテスト5.6年!AP15</f>
        <v>0</v>
      </c>
      <c r="Q71" s="32">
        <f>⑦コンテスト5.6年!AX15</f>
        <v>0</v>
      </c>
      <c r="R71" s="32">
        <f>⑦コンテスト5.6年!BF15</f>
        <v>0</v>
      </c>
      <c r="S71" s="30">
        <f>⑦コンテスト5.6年!BJ15</f>
        <v>0</v>
      </c>
      <c r="T71" s="32">
        <f>⑦コンテスト5.6年!BO15</f>
        <v>0</v>
      </c>
    </row>
    <row r="72" spans="1:28" ht="21.6" customHeight="1" x14ac:dyDescent="0.2">
      <c r="A72" s="1">
        <v>5</v>
      </c>
      <c r="B72" s="32">
        <f>'④種目別（）'!F16</f>
        <v>0</v>
      </c>
      <c r="C72" s="32">
        <f>'④種目別（）'!P16</f>
        <v>0</v>
      </c>
      <c r="D72" s="32">
        <f>'④種目別（）'!Z16</f>
        <v>0</v>
      </c>
      <c r="E72" s="32">
        <f>'④種目別（）'!AE16</f>
        <v>0</v>
      </c>
      <c r="O72" s="1">
        <v>5</v>
      </c>
      <c r="P72" s="32">
        <f>⑦コンテスト5.6年!AP16</f>
        <v>0</v>
      </c>
      <c r="Q72" s="32">
        <f>⑦コンテスト5.6年!AX16</f>
        <v>0</v>
      </c>
      <c r="R72" s="32">
        <f>⑦コンテスト5.6年!BF16</f>
        <v>0</v>
      </c>
      <c r="S72" s="30">
        <f>⑦コンテスト5.6年!BJ16</f>
        <v>0</v>
      </c>
      <c r="T72" s="32">
        <f>⑦コンテスト5.6年!BO16</f>
        <v>0</v>
      </c>
    </row>
    <row r="73" spans="1:28" ht="21.6" customHeight="1" x14ac:dyDescent="0.2">
      <c r="A73" s="1">
        <v>6</v>
      </c>
      <c r="B73" s="32">
        <f>'④種目別（）'!F17</f>
        <v>0</v>
      </c>
      <c r="C73" s="32">
        <f>'④種目別（）'!P17</f>
        <v>0</v>
      </c>
      <c r="D73" s="32">
        <f>'④種目別（）'!Z17</f>
        <v>0</v>
      </c>
      <c r="E73" s="32">
        <f>'④種目別（）'!AE17</f>
        <v>0</v>
      </c>
      <c r="O73" s="1">
        <v>6</v>
      </c>
      <c r="P73" s="32">
        <f>⑦コンテスト5.6年!AP17</f>
        <v>0</v>
      </c>
      <c r="Q73" s="32">
        <f>⑦コンテスト5.6年!AX17</f>
        <v>0</v>
      </c>
      <c r="R73" s="32">
        <f>⑦コンテスト5.6年!BF17</f>
        <v>0</v>
      </c>
      <c r="S73" s="30">
        <f>⑦コンテスト5.6年!BJ17</f>
        <v>0</v>
      </c>
      <c r="T73" s="32">
        <f>⑦コンテスト5.6年!BO17</f>
        <v>0</v>
      </c>
    </row>
    <row r="74" spans="1:28" ht="21.6" customHeight="1" x14ac:dyDescent="0.2">
      <c r="A74" s="1">
        <v>7</v>
      </c>
      <c r="B74" s="32">
        <f>'④種目別（）'!F18</f>
        <v>0</v>
      </c>
      <c r="C74" s="32">
        <f>'④種目別（）'!P18</f>
        <v>0</v>
      </c>
      <c r="D74" s="32">
        <f>'④種目別（）'!Z18</f>
        <v>0</v>
      </c>
      <c r="E74" s="32">
        <f>'④種目別（）'!AE18</f>
        <v>0</v>
      </c>
      <c r="I74" s="32"/>
      <c r="J74" s="32"/>
      <c r="K74" s="32"/>
      <c r="L74" s="32"/>
      <c r="M74" s="32"/>
      <c r="O74" s="1">
        <v>7</v>
      </c>
      <c r="P74" s="32">
        <f>⑦コンテスト5.6年!AP18</f>
        <v>0</v>
      </c>
      <c r="Q74" s="32">
        <f>⑦コンテスト5.6年!AX18</f>
        <v>0</v>
      </c>
      <c r="R74" s="32">
        <f>⑦コンテスト5.6年!BF18</f>
        <v>0</v>
      </c>
      <c r="S74" s="30">
        <f>⑦コンテスト5.6年!BJ18</f>
        <v>0</v>
      </c>
      <c r="T74" s="32">
        <f>⑦コンテスト5.6年!BO18</f>
        <v>0</v>
      </c>
    </row>
    <row r="75" spans="1:28" ht="21.6" customHeight="1" x14ac:dyDescent="0.2">
      <c r="A75" s="1">
        <v>8</v>
      </c>
      <c r="B75" s="32">
        <f>'④種目別（）'!F19</f>
        <v>0</v>
      </c>
      <c r="C75" s="32">
        <f>'④種目別（）'!P19</f>
        <v>0</v>
      </c>
      <c r="D75" s="32">
        <f>'④種目別（）'!Z19</f>
        <v>0</v>
      </c>
      <c r="E75" s="32">
        <f>'④種目別（）'!AE19</f>
        <v>0</v>
      </c>
      <c r="I75" s="32"/>
      <c r="J75" s="32"/>
      <c r="K75" s="32"/>
      <c r="L75" s="30"/>
      <c r="M75" s="32"/>
      <c r="O75" s="1">
        <v>8</v>
      </c>
      <c r="P75" s="32">
        <f>⑦コンテスト5.6年!AP19</f>
        <v>0</v>
      </c>
      <c r="Q75" s="32">
        <f>⑦コンテスト5.6年!AX19</f>
        <v>0</v>
      </c>
      <c r="R75" s="32">
        <f>⑦コンテスト5.6年!BF19</f>
        <v>0</v>
      </c>
      <c r="S75" s="30">
        <f>⑦コンテスト5.6年!BJ19</f>
        <v>0</v>
      </c>
      <c r="T75" s="32">
        <f>⑦コンテスト5.6年!BO19</f>
        <v>0</v>
      </c>
    </row>
    <row r="76" spans="1:28" ht="21.6" customHeight="1" x14ac:dyDescent="0.2">
      <c r="I76" s="32"/>
      <c r="J76" s="32"/>
      <c r="K76" s="32"/>
      <c r="L76" s="30"/>
      <c r="M76" s="32"/>
    </row>
    <row r="77" spans="1:28" ht="21.6" customHeight="1" x14ac:dyDescent="0.2">
      <c r="B77" s="1" t="s">
        <v>20</v>
      </c>
      <c r="I77" s="32"/>
      <c r="J77" s="32"/>
      <c r="K77" s="32"/>
      <c r="L77" s="30"/>
      <c r="M77" s="32"/>
      <c r="P77" s="1" t="s">
        <v>177</v>
      </c>
    </row>
    <row r="78" spans="1:28" ht="21.6" customHeight="1" x14ac:dyDescent="0.2">
      <c r="B78" s="1" t="s">
        <v>133</v>
      </c>
      <c r="D78" s="1" t="s">
        <v>50</v>
      </c>
      <c r="I78" s="32"/>
      <c r="J78" s="32"/>
      <c r="K78" s="32"/>
      <c r="L78" s="30"/>
      <c r="M78" s="32"/>
      <c r="P78" s="1" t="s">
        <v>55</v>
      </c>
      <c r="R78" s="1" t="s">
        <v>178</v>
      </c>
    </row>
    <row r="79" spans="1:28" ht="21.6" customHeight="1" x14ac:dyDescent="0.2">
      <c r="B79" s="32" t="s">
        <v>47</v>
      </c>
      <c r="C79" s="32" t="s">
        <v>42</v>
      </c>
      <c r="D79" s="30" t="s">
        <v>153</v>
      </c>
      <c r="E79" s="36" t="s">
        <v>48</v>
      </c>
      <c r="I79" s="32"/>
      <c r="J79" s="32"/>
      <c r="K79" s="32"/>
      <c r="L79" s="30"/>
      <c r="M79" s="32"/>
      <c r="P79" s="32" t="s">
        <v>47</v>
      </c>
      <c r="Q79" s="32" t="s">
        <v>42</v>
      </c>
      <c r="R79" s="32" t="s">
        <v>179</v>
      </c>
      <c r="S79" s="32" t="s">
        <v>29</v>
      </c>
      <c r="T79" s="32" t="s">
        <v>149</v>
      </c>
      <c r="U79" s="32" t="s">
        <v>120</v>
      </c>
    </row>
    <row r="80" spans="1:28" ht="21.6" customHeight="1" x14ac:dyDescent="0.2">
      <c r="A80" s="1">
        <v>1</v>
      </c>
      <c r="B80" s="32">
        <f>'④種目別（）'!AP12</f>
        <v>0</v>
      </c>
      <c r="C80" s="32">
        <f>'④種目別（）'!AZ12</f>
        <v>0</v>
      </c>
      <c r="D80" s="32">
        <f>'④種目別（）'!BJ12</f>
        <v>0</v>
      </c>
      <c r="E80" s="32">
        <f>'④種目別（）'!BO12</f>
        <v>0</v>
      </c>
      <c r="I80" s="32"/>
      <c r="J80" s="32"/>
      <c r="K80" s="32"/>
      <c r="L80" s="30"/>
      <c r="M80" s="32"/>
      <c r="O80" s="1">
        <v>1</v>
      </c>
      <c r="P80" s="32" t="e">
        <f>#REF!</f>
        <v>#REF!</v>
      </c>
      <c r="Q80" s="32" t="e">
        <f>#REF!</f>
        <v>#REF!</v>
      </c>
      <c r="R80" s="32" t="e">
        <f>#REF!</f>
        <v>#REF!</v>
      </c>
      <c r="S80" s="30" t="e">
        <f>#REF!</f>
        <v>#REF!</v>
      </c>
      <c r="T80" s="32" t="e">
        <f>#REF!</f>
        <v>#REF!</v>
      </c>
      <c r="U80" s="1" t="e">
        <f>#REF!</f>
        <v>#REF!</v>
      </c>
    </row>
    <row r="81" spans="1:21" ht="21.6" customHeight="1" x14ac:dyDescent="0.2">
      <c r="A81" s="1">
        <v>2</v>
      </c>
      <c r="B81" s="32">
        <f>'④種目別（）'!AP13</f>
        <v>0</v>
      </c>
      <c r="C81" s="32">
        <f>'④種目別（）'!AZ13</f>
        <v>0</v>
      </c>
      <c r="D81" s="32">
        <f>'④種目別（）'!BJ13</f>
        <v>0</v>
      </c>
      <c r="E81" s="32">
        <f>'④種目別（）'!BO13</f>
        <v>0</v>
      </c>
      <c r="I81" s="32"/>
      <c r="J81" s="32"/>
      <c r="K81" s="32"/>
      <c r="L81" s="30"/>
      <c r="M81" s="32"/>
      <c r="O81" s="1">
        <v>2</v>
      </c>
      <c r="P81" s="32" t="e">
        <f>#REF!</f>
        <v>#REF!</v>
      </c>
      <c r="Q81" s="32" t="e">
        <f>#REF!</f>
        <v>#REF!</v>
      </c>
      <c r="R81" s="32" t="e">
        <f>#REF!</f>
        <v>#REF!</v>
      </c>
      <c r="S81" s="30" t="e">
        <f>#REF!</f>
        <v>#REF!</v>
      </c>
      <c r="T81" s="32" t="e">
        <f>#REF!</f>
        <v>#REF!</v>
      </c>
      <c r="U81" s="1" t="e">
        <f>#REF!</f>
        <v>#REF!</v>
      </c>
    </row>
    <row r="82" spans="1:21" ht="21.6" customHeight="1" x14ac:dyDescent="0.2">
      <c r="A82" s="1">
        <v>3</v>
      </c>
      <c r="B82" s="32">
        <f>'④種目別（）'!AP14</f>
        <v>0</v>
      </c>
      <c r="C82" s="32">
        <f>'④種目別（）'!AZ14</f>
        <v>0</v>
      </c>
      <c r="D82" s="32">
        <f>'④種目別（）'!BJ14</f>
        <v>0</v>
      </c>
      <c r="E82" s="32">
        <f>'④種目別（）'!BO14</f>
        <v>0</v>
      </c>
      <c r="I82" s="32"/>
      <c r="J82" s="32"/>
      <c r="K82" s="32"/>
      <c r="L82" s="30"/>
      <c r="M82" s="32"/>
      <c r="O82" s="1">
        <v>3</v>
      </c>
      <c r="P82" s="32" t="e">
        <f>#REF!</f>
        <v>#REF!</v>
      </c>
      <c r="Q82" s="32" t="e">
        <f>#REF!</f>
        <v>#REF!</v>
      </c>
      <c r="R82" s="32" t="e">
        <f>#REF!</f>
        <v>#REF!</v>
      </c>
      <c r="S82" s="30" t="e">
        <f>#REF!</f>
        <v>#REF!</v>
      </c>
      <c r="T82" s="32" t="e">
        <f>#REF!</f>
        <v>#REF!</v>
      </c>
      <c r="U82" s="1" t="e">
        <f>#REF!</f>
        <v>#REF!</v>
      </c>
    </row>
    <row r="83" spans="1:21" ht="21.6" customHeight="1" x14ac:dyDescent="0.2">
      <c r="A83" s="1">
        <v>4</v>
      </c>
      <c r="B83" s="32">
        <f>'④種目別（）'!AP15</f>
        <v>0</v>
      </c>
      <c r="C83" s="32">
        <f>'④種目別（）'!AZ15</f>
        <v>0</v>
      </c>
      <c r="D83" s="32">
        <f>'④種目別（）'!BJ15</f>
        <v>0</v>
      </c>
      <c r="E83" s="32">
        <f>'④種目別（）'!BO15</f>
        <v>0</v>
      </c>
      <c r="I83" s="32"/>
      <c r="J83" s="32"/>
      <c r="K83" s="32"/>
      <c r="L83" s="30"/>
      <c r="M83" s="32"/>
      <c r="O83" s="1">
        <v>4</v>
      </c>
      <c r="P83" s="32" t="e">
        <f>#REF!</f>
        <v>#REF!</v>
      </c>
      <c r="Q83" s="32" t="e">
        <f>#REF!</f>
        <v>#REF!</v>
      </c>
      <c r="R83" s="32" t="e">
        <f>#REF!</f>
        <v>#REF!</v>
      </c>
      <c r="S83" s="30" t="e">
        <f>#REF!</f>
        <v>#REF!</v>
      </c>
      <c r="T83" s="32" t="e">
        <f>#REF!</f>
        <v>#REF!</v>
      </c>
      <c r="U83" s="1" t="e">
        <f>#REF!</f>
        <v>#REF!</v>
      </c>
    </row>
    <row r="84" spans="1:21" ht="21.6" customHeight="1" x14ac:dyDescent="0.2">
      <c r="A84" s="1">
        <v>5</v>
      </c>
      <c r="B84" s="32">
        <f>'④種目別（）'!AP16</f>
        <v>0</v>
      </c>
      <c r="C84" s="32">
        <f>'④種目別（）'!AZ16</f>
        <v>0</v>
      </c>
      <c r="D84" s="32">
        <f>'④種目別（）'!BJ16</f>
        <v>0</v>
      </c>
      <c r="E84" s="32">
        <f>'④種目別（）'!BO16</f>
        <v>0</v>
      </c>
      <c r="I84" s="32"/>
      <c r="J84" s="32"/>
      <c r="K84" s="32"/>
      <c r="L84" s="30"/>
      <c r="M84" s="32"/>
      <c r="O84" s="1">
        <v>5</v>
      </c>
      <c r="P84" s="32" t="e">
        <f>#REF!</f>
        <v>#REF!</v>
      </c>
      <c r="Q84" s="32" t="e">
        <f>#REF!</f>
        <v>#REF!</v>
      </c>
      <c r="R84" s="32" t="e">
        <f>#REF!</f>
        <v>#REF!</v>
      </c>
      <c r="S84" s="30" t="e">
        <f>#REF!</f>
        <v>#REF!</v>
      </c>
      <c r="T84" s="32" t="e">
        <f>#REF!</f>
        <v>#REF!</v>
      </c>
      <c r="U84" s="1" t="e">
        <f>#REF!</f>
        <v>#REF!</v>
      </c>
    </row>
    <row r="85" spans="1:21" ht="21.6" customHeight="1" x14ac:dyDescent="0.2">
      <c r="A85" s="1">
        <v>6</v>
      </c>
      <c r="B85" s="32">
        <f>'④種目別（）'!AP17</f>
        <v>0</v>
      </c>
      <c r="C85" s="32">
        <f>'④種目別（）'!AZ17</f>
        <v>0</v>
      </c>
      <c r="D85" s="32">
        <f>'④種目別（）'!BJ17</f>
        <v>0</v>
      </c>
      <c r="E85" s="32">
        <f>'④種目別（）'!BO17</f>
        <v>0</v>
      </c>
      <c r="I85" s="32"/>
      <c r="J85" s="32"/>
      <c r="K85" s="32"/>
      <c r="L85" s="30"/>
      <c r="M85" s="32"/>
      <c r="O85" s="1">
        <v>6</v>
      </c>
      <c r="P85" s="32" t="e">
        <f>#REF!</f>
        <v>#REF!</v>
      </c>
      <c r="Q85" s="32" t="e">
        <f>#REF!</f>
        <v>#REF!</v>
      </c>
      <c r="R85" s="32" t="e">
        <f>#REF!</f>
        <v>#REF!</v>
      </c>
      <c r="S85" s="30" t="e">
        <f>#REF!</f>
        <v>#REF!</v>
      </c>
      <c r="T85" s="32" t="e">
        <f>#REF!</f>
        <v>#REF!</v>
      </c>
      <c r="U85" s="1" t="e">
        <f>#REF!</f>
        <v>#REF!</v>
      </c>
    </row>
    <row r="86" spans="1:21" ht="21.6" customHeight="1" x14ac:dyDescent="0.2">
      <c r="A86" s="1">
        <v>7</v>
      </c>
      <c r="B86" s="32">
        <f>'④種目別（）'!AP18</f>
        <v>0</v>
      </c>
      <c r="C86" s="32">
        <f>'④種目別（）'!AZ18</f>
        <v>0</v>
      </c>
      <c r="D86" s="32">
        <f>'④種目別（）'!BJ18</f>
        <v>0</v>
      </c>
      <c r="E86" s="32">
        <f>'④種目別（）'!BO18</f>
        <v>0</v>
      </c>
      <c r="I86" s="32"/>
      <c r="J86" s="32"/>
      <c r="K86" s="32"/>
      <c r="L86" s="30"/>
      <c r="M86" s="32"/>
      <c r="O86" s="1">
        <v>7</v>
      </c>
      <c r="P86" s="32" t="e">
        <f>#REF!</f>
        <v>#REF!</v>
      </c>
      <c r="Q86" s="32" t="e">
        <f>#REF!</f>
        <v>#REF!</v>
      </c>
      <c r="R86" s="32" t="e">
        <f>#REF!</f>
        <v>#REF!</v>
      </c>
      <c r="S86" s="30" t="e">
        <f>#REF!</f>
        <v>#REF!</v>
      </c>
      <c r="T86" s="32" t="e">
        <f>#REF!</f>
        <v>#REF!</v>
      </c>
      <c r="U86" s="1" t="e">
        <f>#REF!</f>
        <v>#REF!</v>
      </c>
    </row>
    <row r="87" spans="1:21" ht="21.6" customHeight="1" x14ac:dyDescent="0.2">
      <c r="A87" s="1">
        <v>8</v>
      </c>
      <c r="B87" s="32">
        <f>'④種目別（）'!AP19</f>
        <v>0</v>
      </c>
      <c r="C87" s="32">
        <f>'④種目別（）'!AZ19</f>
        <v>0</v>
      </c>
      <c r="D87" s="32">
        <f>'④種目別（）'!BJ19</f>
        <v>0</v>
      </c>
      <c r="E87" s="32">
        <f>'④種目別（）'!BO19</f>
        <v>0</v>
      </c>
      <c r="I87" s="32"/>
      <c r="J87" s="32"/>
      <c r="K87" s="32"/>
      <c r="L87" s="30"/>
      <c r="M87" s="32"/>
      <c r="O87" s="1">
        <v>8</v>
      </c>
      <c r="P87" s="32" t="e">
        <f>#REF!</f>
        <v>#REF!</v>
      </c>
      <c r="Q87" s="32" t="e">
        <f>#REF!</f>
        <v>#REF!</v>
      </c>
      <c r="R87" s="32" t="e">
        <f>#REF!</f>
        <v>#REF!</v>
      </c>
      <c r="S87" s="30" t="e">
        <f>#REF!</f>
        <v>#REF!</v>
      </c>
      <c r="T87" s="32" t="e">
        <f>#REF!</f>
        <v>#REF!</v>
      </c>
      <c r="U87" s="1" t="e">
        <f>#REF!</f>
        <v>#REF!</v>
      </c>
    </row>
    <row r="88" spans="1:21" ht="21.6" customHeight="1" x14ac:dyDescent="0.2">
      <c r="I88" s="32"/>
      <c r="J88" s="32"/>
      <c r="K88" s="32"/>
      <c r="L88" s="30"/>
      <c r="M88" s="32"/>
    </row>
    <row r="89" spans="1:21" ht="21.6" customHeight="1" x14ac:dyDescent="0.2">
      <c r="I89" s="32"/>
      <c r="J89" s="32"/>
      <c r="K89" s="32"/>
      <c r="L89" s="30"/>
      <c r="M89" s="32"/>
    </row>
    <row r="90" spans="1:21" ht="21.6" customHeight="1" x14ac:dyDescent="0.2">
      <c r="I90" s="32"/>
      <c r="J90" s="32"/>
      <c r="K90" s="32"/>
      <c r="L90" s="30"/>
      <c r="M90" s="32"/>
    </row>
  </sheetData>
  <mergeCells count="3">
    <mergeCell ref="Y31:AB31"/>
    <mergeCell ref="Y18:AA18"/>
    <mergeCell ref="Y7:AA7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colBreaks count="1" manualBreakCount="1">
    <brk id="7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E9965-B2F6-4D7C-81CB-FCEF5CDE3826}">
  <sheetPr>
    <tabColor rgb="FF9966FF"/>
  </sheetPr>
  <dimension ref="A1:AU73"/>
  <sheetViews>
    <sheetView view="pageBreakPreview" zoomScale="85" zoomScaleNormal="100" zoomScaleSheetLayoutView="85" workbookViewId="0">
      <pane ySplit="8" topLeftCell="A27" activePane="bottomLeft" state="frozen"/>
      <selection pane="bottomLeft" activeCell="AY31" sqref="AY31"/>
    </sheetView>
  </sheetViews>
  <sheetFormatPr defaultColWidth="2.6640625" defaultRowHeight="15" x14ac:dyDescent="0.3"/>
  <cols>
    <col min="1" max="16384" width="2.6640625" style="12"/>
  </cols>
  <sheetData>
    <row r="1" spans="1:47" s="1" customFormat="1" ht="21.6" customHeight="1" x14ac:dyDescent="0.2"/>
    <row r="2" spans="1:47" s="1" customFormat="1" ht="24.9" customHeight="1" x14ac:dyDescent="0.2">
      <c r="A2" s="2"/>
      <c r="B2" s="108" t="s">
        <v>194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</row>
    <row r="3" spans="1:47" s="1" customFormat="1" ht="20.100000000000001" customHeight="1" x14ac:dyDescent="0.2">
      <c r="A3" s="2"/>
      <c r="B3" s="109" t="s">
        <v>195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</row>
    <row r="4" spans="1:47" s="1" customFormat="1" ht="24.9" customHeight="1" x14ac:dyDescent="0.2">
      <c r="A4" s="2"/>
      <c r="B4" s="108" t="s">
        <v>126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</row>
    <row r="5" spans="1:47" s="1" customFormat="1" ht="9.9" customHeight="1" x14ac:dyDescent="0.2">
      <c r="B5" s="2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2"/>
      <c r="AE5" s="2"/>
      <c r="AF5" s="2"/>
      <c r="AG5" s="2"/>
      <c r="AH5" s="2"/>
    </row>
    <row r="6" spans="1:47" s="1" customFormat="1" ht="30" customHeight="1" x14ac:dyDescent="0.2">
      <c r="B6" s="82" t="s">
        <v>78</v>
      </c>
      <c r="C6" s="83"/>
      <c r="D6" s="83"/>
      <c r="E6" s="83"/>
      <c r="F6" s="83"/>
      <c r="G6" s="83"/>
      <c r="H6" s="83"/>
      <c r="I6" s="107"/>
      <c r="J6" s="186" t="str">
        <f>IF(クラブ情報!$J$6="","",クラブ情報!$J$6)</f>
        <v/>
      </c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8"/>
    </row>
    <row r="7" spans="1:47" s="1" customFormat="1" ht="9.9" customHeight="1" x14ac:dyDescent="0.2">
      <c r="A7" s="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</row>
    <row r="8" spans="1:47" s="1" customFormat="1" ht="50.1" customHeight="1" x14ac:dyDescent="0.2">
      <c r="A8" s="2"/>
      <c r="B8" s="195" t="s">
        <v>9</v>
      </c>
      <c r="C8" s="195"/>
      <c r="D8" s="195"/>
      <c r="E8" s="195"/>
      <c r="F8" s="195"/>
      <c r="G8" s="195"/>
      <c r="H8" s="195"/>
      <c r="I8" s="526" t="s">
        <v>90</v>
      </c>
      <c r="J8" s="526"/>
      <c r="K8" s="526"/>
      <c r="L8" s="527"/>
      <c r="M8" s="203" t="s">
        <v>89</v>
      </c>
      <c r="N8" s="203"/>
      <c r="O8" s="203"/>
      <c r="P8" s="203"/>
      <c r="Q8" s="203" t="s">
        <v>28</v>
      </c>
      <c r="R8" s="203"/>
      <c r="S8" s="203"/>
      <c r="T8" s="203"/>
      <c r="U8" s="203" t="s">
        <v>121</v>
      </c>
      <c r="V8" s="203"/>
      <c r="W8" s="203"/>
      <c r="X8" s="203"/>
      <c r="Y8" s="203" t="s">
        <v>124</v>
      </c>
      <c r="Z8" s="203"/>
      <c r="AA8" s="203"/>
      <c r="AB8" s="203"/>
      <c r="AC8" s="203" t="s">
        <v>122</v>
      </c>
      <c r="AD8" s="203"/>
      <c r="AE8" s="203"/>
      <c r="AF8" s="528"/>
      <c r="AG8" s="529" t="s">
        <v>104</v>
      </c>
      <c r="AH8" s="203"/>
      <c r="AI8" s="203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</row>
    <row r="9" spans="1:47" s="9" customFormat="1" ht="24.9" customHeight="1" x14ac:dyDescent="0.2">
      <c r="A9" s="1"/>
      <c r="B9" s="520" t="s">
        <v>19</v>
      </c>
      <c r="C9" s="521"/>
      <c r="D9" s="521"/>
      <c r="E9" s="522"/>
      <c r="F9" s="464" t="s">
        <v>16</v>
      </c>
      <c r="G9" s="465"/>
      <c r="H9" s="465"/>
      <c r="I9" s="466">
        <f>⑥ユース個人総合!AE5</f>
        <v>0</v>
      </c>
      <c r="J9" s="466"/>
      <c r="K9" s="466"/>
      <c r="L9" s="466"/>
      <c r="M9" s="471">
        <f>SUM(I9:L10)</f>
        <v>0</v>
      </c>
      <c r="N9" s="472"/>
      <c r="O9" s="472"/>
      <c r="P9" s="473"/>
      <c r="Q9" s="471">
        <f>⑥ユース個人総合!Z20</f>
        <v>0</v>
      </c>
      <c r="R9" s="472"/>
      <c r="S9" s="472"/>
      <c r="T9" s="473"/>
      <c r="U9" s="471">
        <f>⑥ユース個人総合!AJ20</f>
        <v>0</v>
      </c>
      <c r="V9" s="472"/>
      <c r="W9" s="472"/>
      <c r="X9" s="473"/>
      <c r="Y9" s="458"/>
      <c r="Z9" s="215"/>
      <c r="AA9" s="215"/>
      <c r="AB9" s="459"/>
      <c r="AC9" s="471">
        <f>M9-Q9-U9</f>
        <v>0</v>
      </c>
      <c r="AD9" s="472"/>
      <c r="AE9" s="472"/>
      <c r="AF9" s="472"/>
      <c r="AG9" s="511"/>
      <c r="AH9" s="512"/>
      <c r="AI9" s="513"/>
      <c r="AJ9" s="1"/>
    </row>
    <row r="10" spans="1:47" s="9" customFormat="1" ht="24.9" customHeight="1" x14ac:dyDescent="0.2">
      <c r="A10" s="1"/>
      <c r="B10" s="523"/>
      <c r="C10" s="524"/>
      <c r="D10" s="524"/>
      <c r="E10" s="525"/>
      <c r="F10" s="464" t="s">
        <v>18</v>
      </c>
      <c r="G10" s="465"/>
      <c r="H10" s="465"/>
      <c r="I10" s="466">
        <f>⑥ユース個人総合!BO5</f>
        <v>0</v>
      </c>
      <c r="J10" s="466"/>
      <c r="K10" s="466"/>
      <c r="L10" s="466"/>
      <c r="M10" s="474"/>
      <c r="N10" s="475"/>
      <c r="O10" s="475"/>
      <c r="P10" s="476"/>
      <c r="Q10" s="474"/>
      <c r="R10" s="475"/>
      <c r="S10" s="475"/>
      <c r="T10" s="476"/>
      <c r="U10" s="474"/>
      <c r="V10" s="475"/>
      <c r="W10" s="475"/>
      <c r="X10" s="476"/>
      <c r="Y10" s="460"/>
      <c r="Z10" s="210"/>
      <c r="AA10" s="210"/>
      <c r="AB10" s="461"/>
      <c r="AC10" s="474"/>
      <c r="AD10" s="475"/>
      <c r="AE10" s="475"/>
      <c r="AF10" s="475"/>
      <c r="AG10" s="514"/>
      <c r="AH10" s="515"/>
      <c r="AI10" s="516"/>
      <c r="AJ10" s="1"/>
    </row>
    <row r="11" spans="1:47" s="9" customFormat="1" ht="24.9" customHeight="1" x14ac:dyDescent="0.2">
      <c r="A11" s="1"/>
      <c r="B11" s="520" t="s">
        <v>12</v>
      </c>
      <c r="C11" s="521"/>
      <c r="D11" s="521"/>
      <c r="E11" s="522"/>
      <c r="F11" s="464" t="s">
        <v>129</v>
      </c>
      <c r="G11" s="465"/>
      <c r="H11" s="465"/>
      <c r="I11" s="466">
        <f>⑤ジュニア個人総合!AE5</f>
        <v>0</v>
      </c>
      <c r="J11" s="466"/>
      <c r="K11" s="466"/>
      <c r="L11" s="466"/>
      <c r="M11" s="471">
        <f>SUM(I11:L12)</f>
        <v>0</v>
      </c>
      <c r="N11" s="472"/>
      <c r="O11" s="472"/>
      <c r="P11" s="473"/>
      <c r="Q11" s="471">
        <f>⑤ジュニア個人総合!Z20</f>
        <v>0</v>
      </c>
      <c r="R11" s="472"/>
      <c r="S11" s="472"/>
      <c r="T11" s="473"/>
      <c r="U11" s="471">
        <f>⑤ジュニア個人総合!AJ20</f>
        <v>0</v>
      </c>
      <c r="V11" s="472"/>
      <c r="W11" s="472"/>
      <c r="X11" s="473"/>
      <c r="Y11" s="460"/>
      <c r="Z11" s="210"/>
      <c r="AA11" s="210"/>
      <c r="AB11" s="461"/>
      <c r="AC11" s="471">
        <f>M11-Q11-U11</f>
        <v>0</v>
      </c>
      <c r="AD11" s="472"/>
      <c r="AE11" s="472"/>
      <c r="AF11" s="472"/>
      <c r="AG11" s="514"/>
      <c r="AH11" s="515"/>
      <c r="AI11" s="516"/>
      <c r="AJ11" s="1"/>
    </row>
    <row r="12" spans="1:47" s="9" customFormat="1" ht="24.9" customHeight="1" x14ac:dyDescent="0.2">
      <c r="A12" s="1"/>
      <c r="B12" s="523"/>
      <c r="C12" s="524"/>
      <c r="D12" s="524"/>
      <c r="E12" s="525"/>
      <c r="F12" s="464" t="s">
        <v>18</v>
      </c>
      <c r="G12" s="465"/>
      <c r="H12" s="465"/>
      <c r="I12" s="466">
        <f>⑤ジュニア個人総合!BO5</f>
        <v>0</v>
      </c>
      <c r="J12" s="466"/>
      <c r="K12" s="466"/>
      <c r="L12" s="466"/>
      <c r="M12" s="474"/>
      <c r="N12" s="475"/>
      <c r="O12" s="475"/>
      <c r="P12" s="476"/>
      <c r="Q12" s="474"/>
      <c r="R12" s="475"/>
      <c r="S12" s="475"/>
      <c r="T12" s="476"/>
      <c r="U12" s="474"/>
      <c r="V12" s="475"/>
      <c r="W12" s="475"/>
      <c r="X12" s="476"/>
      <c r="Y12" s="460"/>
      <c r="Z12" s="210"/>
      <c r="AA12" s="210"/>
      <c r="AB12" s="461"/>
      <c r="AC12" s="474"/>
      <c r="AD12" s="475"/>
      <c r="AE12" s="475"/>
      <c r="AF12" s="475"/>
      <c r="AG12" s="514"/>
      <c r="AH12" s="515"/>
      <c r="AI12" s="516"/>
      <c r="AJ12" s="1"/>
    </row>
    <row r="13" spans="1:47" s="9" customFormat="1" ht="24.9" customHeight="1" x14ac:dyDescent="0.2">
      <c r="A13" s="1"/>
      <c r="B13" s="477" t="s">
        <v>185</v>
      </c>
      <c r="C13" s="478"/>
      <c r="D13" s="478"/>
      <c r="E13" s="479"/>
      <c r="F13" s="464" t="s">
        <v>184</v>
      </c>
      <c r="G13" s="465"/>
      <c r="H13" s="480"/>
      <c r="I13" s="481">
        <f>①コンテスト男子!AE5</f>
        <v>0</v>
      </c>
      <c r="J13" s="482"/>
      <c r="K13" s="482"/>
      <c r="L13" s="483"/>
      <c r="M13" s="457">
        <f>I13</f>
        <v>0</v>
      </c>
      <c r="N13" s="484"/>
      <c r="O13" s="484"/>
      <c r="P13" s="485"/>
      <c r="Q13" s="486"/>
      <c r="R13" s="487"/>
      <c r="S13" s="487"/>
      <c r="T13" s="488"/>
      <c r="U13" s="486"/>
      <c r="V13" s="487"/>
      <c r="W13" s="487"/>
      <c r="X13" s="488"/>
      <c r="Y13" s="460"/>
      <c r="Z13" s="210"/>
      <c r="AA13" s="210"/>
      <c r="AB13" s="461"/>
      <c r="AC13" s="457">
        <f>M13</f>
        <v>0</v>
      </c>
      <c r="AD13" s="484"/>
      <c r="AE13" s="484"/>
      <c r="AF13" s="489"/>
      <c r="AG13" s="514"/>
      <c r="AH13" s="515"/>
      <c r="AI13" s="516"/>
      <c r="AJ13" s="1"/>
    </row>
    <row r="14" spans="1:47" s="9" customFormat="1" ht="24.9" customHeight="1" x14ac:dyDescent="0.2">
      <c r="A14" s="1"/>
      <c r="B14" s="499" t="s">
        <v>119</v>
      </c>
      <c r="C14" s="500"/>
      <c r="D14" s="500"/>
      <c r="E14" s="501"/>
      <c r="F14" s="464" t="s">
        <v>83</v>
      </c>
      <c r="G14" s="465"/>
      <c r="H14" s="465"/>
      <c r="I14" s="466">
        <f>②コンテスト女子!AE5</f>
        <v>0</v>
      </c>
      <c r="J14" s="466"/>
      <c r="K14" s="466"/>
      <c r="L14" s="466"/>
      <c r="M14" s="471">
        <f>SUM(I14:L19)</f>
        <v>0</v>
      </c>
      <c r="N14" s="472"/>
      <c r="O14" s="472"/>
      <c r="P14" s="473"/>
      <c r="Q14" s="457">
        <f>②コンテスト女子!Z20</f>
        <v>0</v>
      </c>
      <c r="R14" s="484"/>
      <c r="S14" s="484"/>
      <c r="T14" s="485"/>
      <c r="U14" s="471"/>
      <c r="V14" s="472"/>
      <c r="W14" s="472"/>
      <c r="X14" s="473"/>
      <c r="Y14" s="460"/>
      <c r="Z14" s="210"/>
      <c r="AA14" s="210"/>
      <c r="AB14" s="461"/>
      <c r="AC14" s="471">
        <f>M14-SUM(Q14:T19)-U17</f>
        <v>0</v>
      </c>
      <c r="AD14" s="472"/>
      <c r="AE14" s="472"/>
      <c r="AF14" s="536"/>
      <c r="AG14" s="514"/>
      <c r="AH14" s="515"/>
      <c r="AI14" s="516"/>
      <c r="AJ14" s="1"/>
    </row>
    <row r="15" spans="1:47" s="9" customFormat="1" ht="24.9" customHeight="1" x14ac:dyDescent="0.2">
      <c r="A15" s="1"/>
      <c r="B15" s="502"/>
      <c r="C15" s="503"/>
      <c r="D15" s="503"/>
      <c r="E15" s="504"/>
      <c r="F15" s="464" t="s">
        <v>84</v>
      </c>
      <c r="G15" s="465"/>
      <c r="H15" s="465"/>
      <c r="I15" s="466">
        <f>②コンテスト女子!BO5</f>
        <v>0</v>
      </c>
      <c r="J15" s="466"/>
      <c r="K15" s="466"/>
      <c r="L15" s="466"/>
      <c r="M15" s="468"/>
      <c r="N15" s="469"/>
      <c r="O15" s="469"/>
      <c r="P15" s="470"/>
      <c r="Q15" s="457">
        <f>②コンテスト女子!BJ20</f>
        <v>0</v>
      </c>
      <c r="R15" s="484"/>
      <c r="S15" s="484"/>
      <c r="T15" s="485"/>
      <c r="U15" s="468"/>
      <c r="V15" s="469"/>
      <c r="W15" s="469"/>
      <c r="X15" s="470"/>
      <c r="Y15" s="460"/>
      <c r="Z15" s="210"/>
      <c r="AA15" s="210"/>
      <c r="AB15" s="461"/>
      <c r="AC15" s="468"/>
      <c r="AD15" s="469"/>
      <c r="AE15" s="469"/>
      <c r="AF15" s="537"/>
      <c r="AG15" s="514"/>
      <c r="AH15" s="515"/>
      <c r="AI15" s="516"/>
      <c r="AJ15" s="1"/>
    </row>
    <row r="16" spans="1:47" s="9" customFormat="1" ht="24.9" customHeight="1" x14ac:dyDescent="0.2">
      <c r="A16" s="1"/>
      <c r="B16" s="502"/>
      <c r="C16" s="503"/>
      <c r="D16" s="503"/>
      <c r="E16" s="504"/>
      <c r="F16" s="464" t="s">
        <v>85</v>
      </c>
      <c r="G16" s="465"/>
      <c r="H16" s="465"/>
      <c r="I16" s="466">
        <f>⑦コンテスト3.4年!AE5</f>
        <v>0</v>
      </c>
      <c r="J16" s="466"/>
      <c r="K16" s="466"/>
      <c r="L16" s="466"/>
      <c r="M16" s="468"/>
      <c r="N16" s="469"/>
      <c r="O16" s="469"/>
      <c r="P16" s="470"/>
      <c r="Q16" s="457">
        <f>⑦コンテスト3.4年!Z20</f>
        <v>0</v>
      </c>
      <c r="R16" s="484"/>
      <c r="S16" s="484"/>
      <c r="T16" s="485"/>
      <c r="U16" s="508" t="s">
        <v>152</v>
      </c>
      <c r="V16" s="509"/>
      <c r="W16" s="509"/>
      <c r="X16" s="510"/>
      <c r="Y16" s="460"/>
      <c r="Z16" s="210"/>
      <c r="AA16" s="210"/>
      <c r="AB16" s="461"/>
      <c r="AC16" s="468"/>
      <c r="AD16" s="469"/>
      <c r="AE16" s="469"/>
      <c r="AF16" s="537"/>
      <c r="AG16" s="514"/>
      <c r="AH16" s="515"/>
      <c r="AI16" s="516"/>
      <c r="AJ16" s="1"/>
    </row>
    <row r="17" spans="1:36" s="9" customFormat="1" ht="24.9" customHeight="1" x14ac:dyDescent="0.2">
      <c r="A17" s="1"/>
      <c r="B17" s="502"/>
      <c r="C17" s="503"/>
      <c r="D17" s="503"/>
      <c r="E17" s="504"/>
      <c r="F17" s="464" t="s">
        <v>86</v>
      </c>
      <c r="G17" s="465"/>
      <c r="H17" s="465"/>
      <c r="I17" s="466">
        <f>⑦コンテスト3.4年!BO5</f>
        <v>0</v>
      </c>
      <c r="J17" s="466"/>
      <c r="K17" s="466"/>
      <c r="L17" s="466"/>
      <c r="M17" s="468"/>
      <c r="N17" s="469"/>
      <c r="O17" s="469"/>
      <c r="P17" s="470"/>
      <c r="Q17" s="457">
        <f>⑦コンテスト3.4年!BJ20</f>
        <v>0</v>
      </c>
      <c r="R17" s="484"/>
      <c r="S17" s="484"/>
      <c r="T17" s="485"/>
      <c r="U17" s="468">
        <f>②コンテスト女子!AJ20+②コンテスト女子!BT20+⑦コンテスト3.4年!AJ20+⑦コンテスト3.4年!BT20+⑦コンテスト5.6年!AJ20+⑦コンテスト5.6年!BT20</f>
        <v>0</v>
      </c>
      <c r="V17" s="469"/>
      <c r="W17" s="469"/>
      <c r="X17" s="470"/>
      <c r="Y17" s="460"/>
      <c r="Z17" s="210"/>
      <c r="AA17" s="210"/>
      <c r="AB17" s="461"/>
      <c r="AC17" s="468"/>
      <c r="AD17" s="469"/>
      <c r="AE17" s="469"/>
      <c r="AF17" s="537"/>
      <c r="AG17" s="514"/>
      <c r="AH17" s="515"/>
      <c r="AI17" s="516"/>
      <c r="AJ17" s="1"/>
    </row>
    <row r="18" spans="1:36" s="9" customFormat="1" ht="24.9" customHeight="1" x14ac:dyDescent="0.2">
      <c r="A18" s="1"/>
      <c r="B18" s="502"/>
      <c r="C18" s="503"/>
      <c r="D18" s="503"/>
      <c r="E18" s="504"/>
      <c r="F18" s="464" t="s">
        <v>87</v>
      </c>
      <c r="G18" s="465"/>
      <c r="H18" s="465"/>
      <c r="I18" s="466">
        <f>⑦コンテスト5.6年!AE5</f>
        <v>0</v>
      </c>
      <c r="J18" s="466"/>
      <c r="K18" s="466"/>
      <c r="L18" s="466"/>
      <c r="M18" s="468"/>
      <c r="N18" s="469"/>
      <c r="O18" s="469"/>
      <c r="P18" s="470"/>
      <c r="Q18" s="457">
        <f>⑦コンテスト5.6年!Z20</f>
        <v>0</v>
      </c>
      <c r="R18" s="484"/>
      <c r="S18" s="484"/>
      <c r="T18" s="485"/>
      <c r="U18" s="468"/>
      <c r="V18" s="469"/>
      <c r="W18" s="469"/>
      <c r="X18" s="470"/>
      <c r="Y18" s="460"/>
      <c r="Z18" s="210"/>
      <c r="AA18" s="210"/>
      <c r="AB18" s="461"/>
      <c r="AC18" s="468"/>
      <c r="AD18" s="469"/>
      <c r="AE18" s="469"/>
      <c r="AF18" s="537"/>
      <c r="AG18" s="514"/>
      <c r="AH18" s="515"/>
      <c r="AI18" s="516"/>
      <c r="AJ18" s="1"/>
    </row>
    <row r="19" spans="1:36" s="9" customFormat="1" ht="24.9" customHeight="1" x14ac:dyDescent="0.2">
      <c r="A19" s="1"/>
      <c r="B19" s="505"/>
      <c r="C19" s="506"/>
      <c r="D19" s="506"/>
      <c r="E19" s="507"/>
      <c r="F19" s="464" t="s">
        <v>88</v>
      </c>
      <c r="G19" s="465"/>
      <c r="H19" s="465"/>
      <c r="I19" s="466">
        <f>⑦コンテスト5.6年!BO5</f>
        <v>0</v>
      </c>
      <c r="J19" s="466"/>
      <c r="K19" s="466"/>
      <c r="L19" s="466"/>
      <c r="M19" s="474"/>
      <c r="N19" s="475"/>
      <c r="O19" s="475"/>
      <c r="P19" s="476"/>
      <c r="Q19" s="457">
        <f>⑦コンテスト5.6年!BJ20</f>
        <v>0</v>
      </c>
      <c r="R19" s="484"/>
      <c r="S19" s="484"/>
      <c r="T19" s="485"/>
      <c r="U19" s="468"/>
      <c r="V19" s="469"/>
      <c r="W19" s="469"/>
      <c r="X19" s="470"/>
      <c r="Y19" s="460"/>
      <c r="Z19" s="210"/>
      <c r="AA19" s="210"/>
      <c r="AB19" s="461"/>
      <c r="AC19" s="468"/>
      <c r="AD19" s="469"/>
      <c r="AE19" s="469"/>
      <c r="AF19" s="537"/>
      <c r="AG19" s="514"/>
      <c r="AH19" s="515"/>
      <c r="AI19" s="516"/>
      <c r="AJ19" s="1"/>
    </row>
    <row r="20" spans="1:36" s="9" customFormat="1" ht="24.9" customHeight="1" x14ac:dyDescent="0.2">
      <c r="A20" s="1"/>
      <c r="B20" s="499" t="s">
        <v>125</v>
      </c>
      <c r="C20" s="500"/>
      <c r="D20" s="500"/>
      <c r="E20" s="501"/>
      <c r="F20" s="435" t="s">
        <v>186</v>
      </c>
      <c r="G20" s="205"/>
      <c r="H20" s="206"/>
      <c r="I20" s="493" t="e">
        <f>#REF!</f>
        <v>#REF!</v>
      </c>
      <c r="J20" s="494"/>
      <c r="K20" s="494"/>
      <c r="L20" s="495"/>
      <c r="M20" s="471" t="e">
        <f>I20</f>
        <v>#REF!</v>
      </c>
      <c r="N20" s="472"/>
      <c r="O20" s="472"/>
      <c r="P20" s="473"/>
      <c r="Q20" s="471" t="e">
        <f>#REF!</f>
        <v>#REF!</v>
      </c>
      <c r="R20" s="472"/>
      <c r="S20" s="472"/>
      <c r="T20" s="473"/>
      <c r="U20" s="508" t="s">
        <v>152</v>
      </c>
      <c r="V20" s="509"/>
      <c r="W20" s="509"/>
      <c r="X20" s="510"/>
      <c r="Y20" s="460"/>
      <c r="Z20" s="210"/>
      <c r="AA20" s="210"/>
      <c r="AB20" s="461"/>
      <c r="AC20" s="468"/>
      <c r="AD20" s="469"/>
      <c r="AE20" s="469"/>
      <c r="AF20" s="537"/>
      <c r="AG20" s="514"/>
      <c r="AH20" s="515"/>
      <c r="AI20" s="516"/>
      <c r="AJ20" s="1"/>
    </row>
    <row r="21" spans="1:36" s="9" customFormat="1" ht="24.9" customHeight="1" x14ac:dyDescent="0.2">
      <c r="A21" s="1"/>
      <c r="B21" s="505"/>
      <c r="C21" s="506"/>
      <c r="D21" s="506"/>
      <c r="E21" s="507"/>
      <c r="F21" s="490"/>
      <c r="G21" s="491"/>
      <c r="H21" s="492"/>
      <c r="I21" s="496"/>
      <c r="J21" s="497"/>
      <c r="K21" s="497"/>
      <c r="L21" s="498"/>
      <c r="M21" s="474"/>
      <c r="N21" s="475"/>
      <c r="O21" s="475"/>
      <c r="P21" s="476"/>
      <c r="Q21" s="474"/>
      <c r="R21" s="475"/>
      <c r="S21" s="475"/>
      <c r="T21" s="476"/>
      <c r="U21" s="474" t="e">
        <f>#REF!</f>
        <v>#REF!</v>
      </c>
      <c r="V21" s="475"/>
      <c r="W21" s="475"/>
      <c r="X21" s="476"/>
      <c r="Y21" s="460"/>
      <c r="Z21" s="210"/>
      <c r="AA21" s="210"/>
      <c r="AB21" s="461"/>
      <c r="AC21" s="474"/>
      <c r="AD21" s="475"/>
      <c r="AE21" s="475"/>
      <c r="AF21" s="538"/>
      <c r="AG21" s="514"/>
      <c r="AH21" s="515"/>
      <c r="AI21" s="516"/>
      <c r="AJ21" s="1"/>
    </row>
    <row r="22" spans="1:36" s="9" customFormat="1" ht="24.9" customHeight="1" x14ac:dyDescent="0.2">
      <c r="A22" s="1"/>
      <c r="B22" s="499" t="s">
        <v>51</v>
      </c>
      <c r="C22" s="500"/>
      <c r="D22" s="500"/>
      <c r="E22" s="501"/>
      <c r="F22" s="464" t="s">
        <v>85</v>
      </c>
      <c r="G22" s="465"/>
      <c r="H22" s="465"/>
      <c r="I22" s="466">
        <f>'②種目別（）'!AE5</f>
        <v>0</v>
      </c>
      <c r="J22" s="466"/>
      <c r="K22" s="466"/>
      <c r="L22" s="466"/>
      <c r="M22" s="471">
        <f>SUM(I22:L23)</f>
        <v>0</v>
      </c>
      <c r="N22" s="472"/>
      <c r="O22" s="472"/>
      <c r="P22" s="473"/>
      <c r="Q22" s="471">
        <f>'②種目別（）'!V20+'②種目別（）'!BF20</f>
        <v>0</v>
      </c>
      <c r="R22" s="472"/>
      <c r="S22" s="472"/>
      <c r="T22" s="473"/>
      <c r="U22" s="553" t="s">
        <v>141</v>
      </c>
      <c r="V22" s="554"/>
      <c r="W22" s="554"/>
      <c r="X22" s="555"/>
      <c r="Y22" s="460"/>
      <c r="Z22" s="210"/>
      <c r="AA22" s="210"/>
      <c r="AB22" s="461"/>
      <c r="AC22" s="471">
        <f>M22-Q22-U23</f>
        <v>0</v>
      </c>
      <c r="AD22" s="472"/>
      <c r="AE22" s="472"/>
      <c r="AF22" s="472"/>
      <c r="AG22" s="514"/>
      <c r="AH22" s="515"/>
      <c r="AI22" s="516"/>
      <c r="AJ22" s="1"/>
    </row>
    <row r="23" spans="1:36" s="9" customFormat="1" ht="24.9" customHeight="1" x14ac:dyDescent="0.2">
      <c r="A23" s="1"/>
      <c r="B23" s="505"/>
      <c r="C23" s="506"/>
      <c r="D23" s="506"/>
      <c r="E23" s="507"/>
      <c r="F23" s="464" t="s">
        <v>86</v>
      </c>
      <c r="G23" s="465"/>
      <c r="H23" s="465"/>
      <c r="I23" s="466">
        <f>'②種目別（）'!BO5</f>
        <v>0</v>
      </c>
      <c r="J23" s="466"/>
      <c r="K23" s="466"/>
      <c r="L23" s="466"/>
      <c r="M23" s="474"/>
      <c r="N23" s="475"/>
      <c r="O23" s="475"/>
      <c r="P23" s="476"/>
      <c r="Q23" s="474"/>
      <c r="R23" s="475"/>
      <c r="S23" s="475"/>
      <c r="T23" s="476"/>
      <c r="U23" s="474">
        <f>'②種目別（）'!AJ20+'②種目別（）'!BT20</f>
        <v>0</v>
      </c>
      <c r="V23" s="475"/>
      <c r="W23" s="475"/>
      <c r="X23" s="476"/>
      <c r="Y23" s="460"/>
      <c r="Z23" s="210"/>
      <c r="AA23" s="210"/>
      <c r="AB23" s="461"/>
      <c r="AC23" s="474"/>
      <c r="AD23" s="475"/>
      <c r="AE23" s="475"/>
      <c r="AF23" s="475"/>
      <c r="AG23" s="514"/>
      <c r="AH23" s="515"/>
      <c r="AI23" s="516"/>
      <c r="AJ23" s="1"/>
    </row>
    <row r="24" spans="1:36" s="9" customFormat="1" ht="24.9" customHeight="1" x14ac:dyDescent="0.2">
      <c r="A24" s="1"/>
      <c r="B24" s="499" t="s">
        <v>52</v>
      </c>
      <c r="C24" s="500"/>
      <c r="D24" s="500"/>
      <c r="E24" s="501"/>
      <c r="F24" s="464" t="s">
        <v>83</v>
      </c>
      <c r="G24" s="465"/>
      <c r="H24" s="465"/>
      <c r="I24" s="466">
        <f>'①種目別（）'!AC23</f>
        <v>0</v>
      </c>
      <c r="J24" s="466"/>
      <c r="K24" s="466"/>
      <c r="L24" s="466"/>
      <c r="M24" s="471">
        <f>SUM(I24:L29)</f>
        <v>0</v>
      </c>
      <c r="N24" s="472"/>
      <c r="O24" s="472"/>
      <c r="P24" s="473"/>
      <c r="Q24" s="540"/>
      <c r="R24" s="541"/>
      <c r="S24" s="541"/>
      <c r="T24" s="542"/>
      <c r="U24" s="471">
        <f>'①種目別（）'!AE23</f>
        <v>0</v>
      </c>
      <c r="V24" s="472"/>
      <c r="W24" s="472"/>
      <c r="X24" s="473"/>
      <c r="Y24" s="460"/>
      <c r="Z24" s="210"/>
      <c r="AA24" s="210"/>
      <c r="AB24" s="461"/>
      <c r="AC24" s="471">
        <f>M24-Q24-SUM(U24:X29)</f>
        <v>0</v>
      </c>
      <c r="AD24" s="472"/>
      <c r="AE24" s="472"/>
      <c r="AF24" s="472"/>
      <c r="AG24" s="514"/>
      <c r="AH24" s="515"/>
      <c r="AI24" s="516"/>
      <c r="AJ24" s="1"/>
    </row>
    <row r="25" spans="1:36" s="9" customFormat="1" ht="24.9" customHeight="1" x14ac:dyDescent="0.2">
      <c r="A25" s="1"/>
      <c r="B25" s="502"/>
      <c r="C25" s="503"/>
      <c r="D25" s="503"/>
      <c r="E25" s="504"/>
      <c r="F25" s="464" t="s">
        <v>84</v>
      </c>
      <c r="G25" s="465"/>
      <c r="H25" s="465"/>
      <c r="I25" s="466">
        <f>'①種目別（）'!AC24</f>
        <v>0</v>
      </c>
      <c r="J25" s="466"/>
      <c r="K25" s="466"/>
      <c r="L25" s="466"/>
      <c r="M25" s="468"/>
      <c r="N25" s="469"/>
      <c r="O25" s="469"/>
      <c r="P25" s="470"/>
      <c r="Q25" s="543"/>
      <c r="R25" s="544"/>
      <c r="S25" s="544"/>
      <c r="T25" s="545"/>
      <c r="U25" s="471">
        <f>'①種目別（）'!AE24</f>
        <v>0</v>
      </c>
      <c r="V25" s="472"/>
      <c r="W25" s="472"/>
      <c r="X25" s="473"/>
      <c r="Y25" s="460"/>
      <c r="Z25" s="210"/>
      <c r="AA25" s="210"/>
      <c r="AB25" s="461"/>
      <c r="AC25" s="468"/>
      <c r="AD25" s="469"/>
      <c r="AE25" s="469"/>
      <c r="AF25" s="469"/>
      <c r="AG25" s="514"/>
      <c r="AH25" s="515"/>
      <c r="AI25" s="516"/>
      <c r="AJ25" s="1"/>
    </row>
    <row r="26" spans="1:36" s="9" customFormat="1" ht="24.9" customHeight="1" x14ac:dyDescent="0.2">
      <c r="A26" s="1"/>
      <c r="B26" s="502"/>
      <c r="C26" s="503"/>
      <c r="D26" s="503"/>
      <c r="E26" s="504"/>
      <c r="F26" s="464" t="s">
        <v>85</v>
      </c>
      <c r="G26" s="465"/>
      <c r="H26" s="465"/>
      <c r="I26" s="466">
        <f>'③種目別（）'!AE5</f>
        <v>0</v>
      </c>
      <c r="J26" s="466"/>
      <c r="K26" s="466"/>
      <c r="L26" s="466"/>
      <c r="M26" s="468"/>
      <c r="N26" s="469"/>
      <c r="O26" s="469"/>
      <c r="P26" s="470"/>
      <c r="Q26" s="543"/>
      <c r="R26" s="544"/>
      <c r="S26" s="544"/>
      <c r="T26" s="545"/>
      <c r="U26" s="471">
        <f>'③種目別（）'!AE20</f>
        <v>0</v>
      </c>
      <c r="V26" s="472"/>
      <c r="W26" s="472"/>
      <c r="X26" s="473"/>
      <c r="Y26" s="460"/>
      <c r="Z26" s="210"/>
      <c r="AA26" s="210"/>
      <c r="AB26" s="461"/>
      <c r="AC26" s="468"/>
      <c r="AD26" s="469"/>
      <c r="AE26" s="469"/>
      <c r="AF26" s="469"/>
      <c r="AG26" s="514"/>
      <c r="AH26" s="515"/>
      <c r="AI26" s="516"/>
      <c r="AJ26" s="1"/>
    </row>
    <row r="27" spans="1:36" s="9" customFormat="1" ht="24.9" customHeight="1" x14ac:dyDescent="0.2">
      <c r="A27" s="1"/>
      <c r="B27" s="502"/>
      <c r="C27" s="503"/>
      <c r="D27" s="503"/>
      <c r="E27" s="504"/>
      <c r="F27" s="464" t="s">
        <v>86</v>
      </c>
      <c r="G27" s="465"/>
      <c r="H27" s="465"/>
      <c r="I27" s="466">
        <f>'③種目別（）'!BO5</f>
        <v>0</v>
      </c>
      <c r="J27" s="466"/>
      <c r="K27" s="466"/>
      <c r="L27" s="466"/>
      <c r="M27" s="468"/>
      <c r="N27" s="469"/>
      <c r="O27" s="469"/>
      <c r="P27" s="470"/>
      <c r="Q27" s="543"/>
      <c r="R27" s="544"/>
      <c r="S27" s="544"/>
      <c r="T27" s="545"/>
      <c r="U27" s="471">
        <f>'③種目別（）'!BO20</f>
        <v>0</v>
      </c>
      <c r="V27" s="472"/>
      <c r="W27" s="472"/>
      <c r="X27" s="473"/>
      <c r="Y27" s="460"/>
      <c r="Z27" s="210"/>
      <c r="AA27" s="210"/>
      <c r="AB27" s="461"/>
      <c r="AC27" s="468"/>
      <c r="AD27" s="469"/>
      <c r="AE27" s="469"/>
      <c r="AF27" s="469"/>
      <c r="AG27" s="514"/>
      <c r="AH27" s="515"/>
      <c r="AI27" s="516"/>
      <c r="AJ27" s="1"/>
    </row>
    <row r="28" spans="1:36" s="9" customFormat="1" ht="24.9" customHeight="1" x14ac:dyDescent="0.2">
      <c r="A28" s="1"/>
      <c r="B28" s="502"/>
      <c r="C28" s="503"/>
      <c r="D28" s="503"/>
      <c r="E28" s="504"/>
      <c r="F28" s="464" t="s">
        <v>87</v>
      </c>
      <c r="G28" s="465"/>
      <c r="H28" s="465"/>
      <c r="I28" s="466">
        <f>'④種目別（）'!AE5</f>
        <v>0</v>
      </c>
      <c r="J28" s="466"/>
      <c r="K28" s="466"/>
      <c r="L28" s="466"/>
      <c r="M28" s="468"/>
      <c r="N28" s="469"/>
      <c r="O28" s="469"/>
      <c r="P28" s="470"/>
      <c r="Q28" s="543"/>
      <c r="R28" s="544"/>
      <c r="S28" s="544"/>
      <c r="T28" s="545"/>
      <c r="U28" s="471">
        <f>'④種目別（）'!AE20</f>
        <v>0</v>
      </c>
      <c r="V28" s="472"/>
      <c r="W28" s="472"/>
      <c r="X28" s="473"/>
      <c r="Y28" s="460"/>
      <c r="Z28" s="210"/>
      <c r="AA28" s="210"/>
      <c r="AB28" s="461"/>
      <c r="AC28" s="468"/>
      <c r="AD28" s="469"/>
      <c r="AE28" s="469"/>
      <c r="AF28" s="469"/>
      <c r="AG28" s="514"/>
      <c r="AH28" s="515"/>
      <c r="AI28" s="516"/>
      <c r="AJ28" s="1"/>
    </row>
    <row r="29" spans="1:36" s="9" customFormat="1" ht="24.9" customHeight="1" x14ac:dyDescent="0.2">
      <c r="A29" s="1"/>
      <c r="B29" s="505"/>
      <c r="C29" s="506"/>
      <c r="D29" s="506"/>
      <c r="E29" s="507"/>
      <c r="F29" s="464" t="s">
        <v>88</v>
      </c>
      <c r="G29" s="465"/>
      <c r="H29" s="465"/>
      <c r="I29" s="466">
        <f>'④種目別（）'!BO5</f>
        <v>0</v>
      </c>
      <c r="J29" s="466"/>
      <c r="K29" s="466"/>
      <c r="L29" s="466"/>
      <c r="M29" s="474"/>
      <c r="N29" s="475"/>
      <c r="O29" s="475"/>
      <c r="P29" s="476"/>
      <c r="Q29" s="546"/>
      <c r="R29" s="547"/>
      <c r="S29" s="547"/>
      <c r="T29" s="548"/>
      <c r="U29" s="471">
        <f>'④種目別（）'!BO20</f>
        <v>0</v>
      </c>
      <c r="V29" s="472"/>
      <c r="W29" s="472"/>
      <c r="X29" s="473"/>
      <c r="Y29" s="460"/>
      <c r="Z29" s="210"/>
      <c r="AA29" s="210"/>
      <c r="AB29" s="461"/>
      <c r="AC29" s="474"/>
      <c r="AD29" s="475"/>
      <c r="AE29" s="475"/>
      <c r="AF29" s="475"/>
      <c r="AG29" s="517"/>
      <c r="AH29" s="518"/>
      <c r="AI29" s="519"/>
      <c r="AJ29" s="1"/>
    </row>
    <row r="30" spans="1:36" s="9" customFormat="1" ht="24.9" customHeight="1" x14ac:dyDescent="0.2">
      <c r="A30" s="1"/>
      <c r="B30" s="528" t="s">
        <v>223</v>
      </c>
      <c r="C30" s="526"/>
      <c r="D30" s="526"/>
      <c r="E30" s="527"/>
      <c r="F30" s="464" t="s">
        <v>227</v>
      </c>
      <c r="G30" s="465"/>
      <c r="H30" s="465"/>
      <c r="I30" s="466">
        <f>⑦コンテストチーム!AE5</f>
        <v>0</v>
      </c>
      <c r="J30" s="466"/>
      <c r="K30" s="466"/>
      <c r="L30" s="466"/>
      <c r="M30" s="456">
        <f>I30</f>
        <v>0</v>
      </c>
      <c r="N30" s="456"/>
      <c r="O30" s="456"/>
      <c r="P30" s="456"/>
      <c r="Q30" s="467"/>
      <c r="R30" s="467"/>
      <c r="S30" s="467"/>
      <c r="T30" s="467"/>
      <c r="U30" s="467"/>
      <c r="V30" s="467"/>
      <c r="W30" s="467"/>
      <c r="X30" s="467"/>
      <c r="Y30" s="460"/>
      <c r="Z30" s="210"/>
      <c r="AA30" s="210"/>
      <c r="AB30" s="461"/>
      <c r="AC30" s="456">
        <f>M30</f>
        <v>0</v>
      </c>
      <c r="AD30" s="456"/>
      <c r="AE30" s="456"/>
      <c r="AF30" s="457"/>
      <c r="AG30" s="455">
        <f>⑦コンテストチーム!AE5</f>
        <v>0</v>
      </c>
      <c r="AH30" s="456"/>
      <c r="AI30" s="456"/>
      <c r="AJ30" s="1"/>
    </row>
    <row r="31" spans="1:36" s="9" customFormat="1" ht="24.9" customHeight="1" x14ac:dyDescent="0.2">
      <c r="A31" s="1"/>
      <c r="B31" s="528" t="s">
        <v>224</v>
      </c>
      <c r="C31" s="526"/>
      <c r="D31" s="526"/>
      <c r="E31" s="527"/>
      <c r="F31" s="464" t="s">
        <v>228</v>
      </c>
      <c r="G31" s="465"/>
      <c r="H31" s="465"/>
      <c r="I31" s="466">
        <f>⑦コンテストチーム!AE6</f>
        <v>0</v>
      </c>
      <c r="J31" s="466"/>
      <c r="K31" s="466"/>
      <c r="L31" s="466"/>
      <c r="M31" s="456">
        <f t="shared" ref="M31:M33" si="0">I31</f>
        <v>0</v>
      </c>
      <c r="N31" s="456"/>
      <c r="O31" s="456"/>
      <c r="P31" s="456"/>
      <c r="Q31" s="467"/>
      <c r="R31" s="467"/>
      <c r="S31" s="467"/>
      <c r="T31" s="467"/>
      <c r="U31" s="467"/>
      <c r="V31" s="467"/>
      <c r="W31" s="467"/>
      <c r="X31" s="467"/>
      <c r="Y31" s="460"/>
      <c r="Z31" s="210"/>
      <c r="AA31" s="210"/>
      <c r="AB31" s="461"/>
      <c r="AC31" s="456">
        <f t="shared" ref="AC31:AC33" si="1">M31</f>
        <v>0</v>
      </c>
      <c r="AD31" s="456"/>
      <c r="AE31" s="456"/>
      <c r="AF31" s="457"/>
      <c r="AG31" s="455">
        <f>⑦コンテストチーム!AE6</f>
        <v>0</v>
      </c>
      <c r="AH31" s="456"/>
      <c r="AI31" s="456"/>
      <c r="AJ31" s="1"/>
    </row>
    <row r="32" spans="1:36" s="9" customFormat="1" ht="24.9" customHeight="1" x14ac:dyDescent="0.2">
      <c r="A32" s="1"/>
      <c r="B32" s="528" t="s">
        <v>225</v>
      </c>
      <c r="C32" s="526"/>
      <c r="D32" s="526"/>
      <c r="E32" s="527"/>
      <c r="F32" s="464" t="s">
        <v>229</v>
      </c>
      <c r="G32" s="465"/>
      <c r="H32" s="465"/>
      <c r="I32" s="466">
        <f>⑦コンテストチーム!AE7</f>
        <v>0</v>
      </c>
      <c r="J32" s="466"/>
      <c r="K32" s="466"/>
      <c r="L32" s="466"/>
      <c r="M32" s="456">
        <f t="shared" si="0"/>
        <v>0</v>
      </c>
      <c r="N32" s="456"/>
      <c r="O32" s="456"/>
      <c r="P32" s="456"/>
      <c r="Q32" s="467"/>
      <c r="R32" s="467"/>
      <c r="S32" s="467"/>
      <c r="T32" s="467"/>
      <c r="U32" s="467"/>
      <c r="V32" s="467"/>
      <c r="W32" s="467"/>
      <c r="X32" s="467"/>
      <c r="Y32" s="460"/>
      <c r="Z32" s="210"/>
      <c r="AA32" s="210"/>
      <c r="AB32" s="461"/>
      <c r="AC32" s="456">
        <f t="shared" si="1"/>
        <v>0</v>
      </c>
      <c r="AD32" s="456"/>
      <c r="AE32" s="456"/>
      <c r="AF32" s="457"/>
      <c r="AG32" s="455">
        <f>⑦コンテストチーム!AE7</f>
        <v>0</v>
      </c>
      <c r="AH32" s="456"/>
      <c r="AI32" s="456"/>
      <c r="AJ32" s="1"/>
    </row>
    <row r="33" spans="1:37" s="9" customFormat="1" ht="24.9" customHeight="1" x14ac:dyDescent="0.2">
      <c r="A33" s="1"/>
      <c r="B33" s="528" t="s">
        <v>226</v>
      </c>
      <c r="C33" s="526"/>
      <c r="D33" s="526"/>
      <c r="E33" s="527"/>
      <c r="F33" s="464" t="s">
        <v>230</v>
      </c>
      <c r="G33" s="465"/>
      <c r="H33" s="465"/>
      <c r="I33" s="466">
        <f>⑦コンテストチーム!AE8</f>
        <v>0</v>
      </c>
      <c r="J33" s="466"/>
      <c r="K33" s="466"/>
      <c r="L33" s="466"/>
      <c r="M33" s="456">
        <f t="shared" si="0"/>
        <v>0</v>
      </c>
      <c r="N33" s="456"/>
      <c r="O33" s="456"/>
      <c r="P33" s="456"/>
      <c r="Q33" s="467"/>
      <c r="R33" s="467"/>
      <c r="S33" s="467"/>
      <c r="T33" s="467"/>
      <c r="U33" s="467"/>
      <c r="V33" s="467"/>
      <c r="W33" s="467"/>
      <c r="X33" s="467"/>
      <c r="Y33" s="462"/>
      <c r="Z33" s="217"/>
      <c r="AA33" s="217"/>
      <c r="AB33" s="463"/>
      <c r="AC33" s="456">
        <f t="shared" si="1"/>
        <v>0</v>
      </c>
      <c r="AD33" s="456"/>
      <c r="AE33" s="456"/>
      <c r="AF33" s="457"/>
      <c r="AG33" s="455">
        <f>⑦コンテストチーム!AE8</f>
        <v>0</v>
      </c>
      <c r="AH33" s="456"/>
      <c r="AI33" s="456"/>
      <c r="AJ33" s="1"/>
    </row>
    <row r="34" spans="1:37" s="9" customFormat="1" ht="30" customHeight="1" x14ac:dyDescent="0.2">
      <c r="A34" s="1"/>
      <c r="B34" s="532" t="s">
        <v>10</v>
      </c>
      <c r="C34" s="533"/>
      <c r="D34" s="533"/>
      <c r="E34" s="533"/>
      <c r="F34" s="533"/>
      <c r="G34" s="533"/>
      <c r="H34" s="534"/>
      <c r="I34" s="535" t="e">
        <f>SUM(I9:L30)</f>
        <v>#REF!</v>
      </c>
      <c r="J34" s="535"/>
      <c r="K34" s="535"/>
      <c r="L34" s="535"/>
      <c r="M34" s="531" t="e">
        <f>SUM(M9:P30)</f>
        <v>#REF!</v>
      </c>
      <c r="N34" s="531"/>
      <c r="O34" s="531"/>
      <c r="P34" s="531"/>
      <c r="Q34" s="531" t="e">
        <f>SUM(Q9:T30)</f>
        <v>#REF!</v>
      </c>
      <c r="R34" s="531"/>
      <c r="S34" s="531"/>
      <c r="T34" s="531"/>
      <c r="U34" s="531" t="e">
        <f>SUM(U9:X30)</f>
        <v>#REF!</v>
      </c>
      <c r="V34" s="531"/>
      <c r="W34" s="531"/>
      <c r="X34" s="531"/>
      <c r="Y34" s="531"/>
      <c r="Z34" s="531"/>
      <c r="AA34" s="531"/>
      <c r="AB34" s="531"/>
      <c r="AC34" s="531">
        <f>SUM(AC9:AF30)</f>
        <v>0</v>
      </c>
      <c r="AD34" s="531"/>
      <c r="AE34" s="531"/>
      <c r="AF34" s="539"/>
      <c r="AG34" s="530">
        <f>SUM(AG30:AI30)</f>
        <v>0</v>
      </c>
      <c r="AH34" s="531"/>
      <c r="AI34" s="531"/>
      <c r="AJ34" s="1"/>
    </row>
    <row r="35" spans="1:37" s="9" customFormat="1" ht="21.6" customHeight="1" x14ac:dyDescent="0.2">
      <c r="A35" s="1"/>
      <c r="B35" s="215" t="s">
        <v>91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  <c r="R35" s="215"/>
      <c r="S35" s="215"/>
      <c r="T35" s="215"/>
      <c r="U35" s="215"/>
      <c r="V35" s="215"/>
      <c r="W35" s="215"/>
      <c r="X35" s="215"/>
      <c r="Y35" s="215"/>
      <c r="Z35" s="215"/>
      <c r="AA35" s="215"/>
      <c r="AB35" s="215"/>
      <c r="AC35" s="215"/>
      <c r="AD35" s="215"/>
      <c r="AE35" s="215"/>
      <c r="AF35" s="215"/>
      <c r="AG35" s="215"/>
      <c r="AH35" s="215"/>
      <c r="AI35" s="215"/>
      <c r="AJ35" s="1"/>
    </row>
    <row r="36" spans="1:37" s="9" customFormat="1" ht="21.6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7" s="9" customFormat="1" ht="21.6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7" s="1" customFormat="1" ht="21.6" customHeight="1" x14ac:dyDescent="0.2">
      <c r="A38" s="2"/>
      <c r="B38" s="94" t="s">
        <v>92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6"/>
      <c r="AB38" s="4"/>
      <c r="AC38" s="4"/>
      <c r="AD38" s="4"/>
      <c r="AE38" s="4"/>
      <c r="AF38" s="4"/>
      <c r="AG38" s="4"/>
      <c r="AH38" s="4"/>
      <c r="AI38" s="4"/>
    </row>
    <row r="39" spans="1:37" s="9" customFormat="1" ht="21.6" customHeight="1" x14ac:dyDescent="0.2">
      <c r="A39" s="1"/>
      <c r="B39" s="87" t="s">
        <v>2</v>
      </c>
      <c r="C39" s="87"/>
      <c r="D39" s="87"/>
      <c r="E39" s="87"/>
      <c r="F39" s="87"/>
      <c r="G39" s="87"/>
      <c r="H39" s="87"/>
      <c r="I39" s="87"/>
      <c r="J39" s="5" t="s">
        <v>188</v>
      </c>
      <c r="K39" s="6"/>
      <c r="L39" s="6"/>
      <c r="M39" s="6"/>
      <c r="N39" s="7"/>
      <c r="O39" s="6"/>
      <c r="P39" s="129"/>
      <c r="Q39" s="129"/>
      <c r="R39" s="129"/>
      <c r="S39" s="6"/>
      <c r="T39" s="6"/>
      <c r="U39" s="7"/>
      <c r="V39" s="6"/>
      <c r="W39" s="6"/>
      <c r="X39" s="6"/>
      <c r="Y39" s="7"/>
      <c r="Z39" s="7"/>
      <c r="AA39" s="8"/>
    </row>
    <row r="40" spans="1:37" s="9" customFormat="1" ht="21.6" customHeight="1" x14ac:dyDescent="0.2">
      <c r="A40" s="1"/>
      <c r="B40" s="87" t="s">
        <v>93</v>
      </c>
      <c r="C40" s="87"/>
      <c r="D40" s="87"/>
      <c r="E40" s="87"/>
      <c r="F40" s="87"/>
      <c r="G40" s="87"/>
      <c r="H40" s="87"/>
      <c r="I40" s="87"/>
      <c r="J40" s="549">
        <v>400</v>
      </c>
      <c r="K40" s="550"/>
      <c r="L40" s="550"/>
      <c r="M40" s="90" t="s">
        <v>96</v>
      </c>
      <c r="N40" s="90"/>
      <c r="O40" s="91">
        <f>M9</f>
        <v>0</v>
      </c>
      <c r="P40" s="91"/>
      <c r="Q40" s="90" t="s">
        <v>97</v>
      </c>
      <c r="R40" s="90"/>
      <c r="S40" s="90"/>
      <c r="T40" s="90" t="s">
        <v>98</v>
      </c>
      <c r="U40" s="90"/>
      <c r="V40" s="550">
        <f t="shared" ref="V40:V46" si="2">J40*O40</f>
        <v>0</v>
      </c>
      <c r="W40" s="550"/>
      <c r="X40" s="550"/>
      <c r="Y40" s="550"/>
      <c r="Z40" s="90" t="s">
        <v>99</v>
      </c>
      <c r="AA40" s="92"/>
    </row>
    <row r="41" spans="1:37" s="9" customFormat="1" ht="21.6" customHeight="1" x14ac:dyDescent="0.2">
      <c r="A41" s="1"/>
      <c r="B41" s="87" t="s">
        <v>94</v>
      </c>
      <c r="C41" s="87"/>
      <c r="D41" s="87"/>
      <c r="E41" s="87"/>
      <c r="F41" s="87"/>
      <c r="G41" s="87"/>
      <c r="H41" s="87"/>
      <c r="I41" s="87"/>
      <c r="J41" s="549">
        <v>400</v>
      </c>
      <c r="K41" s="550"/>
      <c r="L41" s="550"/>
      <c r="M41" s="90" t="s">
        <v>96</v>
      </c>
      <c r="N41" s="90"/>
      <c r="O41" s="91">
        <f>M11</f>
        <v>0</v>
      </c>
      <c r="P41" s="91"/>
      <c r="Q41" s="90" t="s">
        <v>97</v>
      </c>
      <c r="R41" s="90"/>
      <c r="S41" s="90"/>
      <c r="T41" s="90" t="s">
        <v>98</v>
      </c>
      <c r="U41" s="90"/>
      <c r="V41" s="550">
        <f t="shared" si="2"/>
        <v>0</v>
      </c>
      <c r="W41" s="550"/>
      <c r="X41" s="550"/>
      <c r="Y41" s="550"/>
      <c r="Z41" s="90" t="s">
        <v>99</v>
      </c>
      <c r="AA41" s="92"/>
      <c r="AB41" s="1"/>
      <c r="AC41" s="1"/>
      <c r="AJ41" s="1"/>
      <c r="AK41" s="1"/>
    </row>
    <row r="42" spans="1:37" s="9" customFormat="1" ht="21.6" customHeight="1" x14ac:dyDescent="0.2">
      <c r="A42" s="1"/>
      <c r="B42" s="94" t="s">
        <v>187</v>
      </c>
      <c r="C42" s="95"/>
      <c r="D42" s="95"/>
      <c r="E42" s="95"/>
      <c r="F42" s="95"/>
      <c r="G42" s="95"/>
      <c r="H42" s="95"/>
      <c r="I42" s="96"/>
      <c r="J42" s="549">
        <v>400</v>
      </c>
      <c r="K42" s="550"/>
      <c r="L42" s="550"/>
      <c r="M42" s="90" t="s">
        <v>96</v>
      </c>
      <c r="N42" s="90"/>
      <c r="O42" s="91">
        <f>M13</f>
        <v>0</v>
      </c>
      <c r="P42" s="91"/>
      <c r="Q42" s="90" t="s">
        <v>15</v>
      </c>
      <c r="R42" s="90"/>
      <c r="S42" s="90"/>
      <c r="T42" s="90" t="s">
        <v>98</v>
      </c>
      <c r="U42" s="90"/>
      <c r="V42" s="550">
        <f t="shared" ref="V42" si="3">J42*O42</f>
        <v>0</v>
      </c>
      <c r="W42" s="550"/>
      <c r="X42" s="550"/>
      <c r="Y42" s="550"/>
      <c r="Z42" s="90" t="s">
        <v>99</v>
      </c>
      <c r="AA42" s="92"/>
      <c r="AB42" s="1"/>
      <c r="AC42" s="1"/>
      <c r="AJ42" s="1"/>
      <c r="AK42" s="1"/>
    </row>
    <row r="43" spans="1:37" s="9" customFormat="1" ht="21.6" customHeight="1" x14ac:dyDescent="0.2">
      <c r="A43" s="1"/>
      <c r="B43" s="87" t="s">
        <v>137</v>
      </c>
      <c r="C43" s="87"/>
      <c r="D43" s="87"/>
      <c r="E43" s="87"/>
      <c r="F43" s="87"/>
      <c r="G43" s="87"/>
      <c r="H43" s="87"/>
      <c r="I43" s="87"/>
      <c r="J43" s="549">
        <v>400</v>
      </c>
      <c r="K43" s="550"/>
      <c r="L43" s="550"/>
      <c r="M43" s="90" t="s">
        <v>96</v>
      </c>
      <c r="N43" s="90"/>
      <c r="O43" s="91">
        <f>M14</f>
        <v>0</v>
      </c>
      <c r="P43" s="91"/>
      <c r="Q43" s="90" t="s">
        <v>97</v>
      </c>
      <c r="R43" s="90"/>
      <c r="S43" s="90"/>
      <c r="T43" s="90" t="s">
        <v>98</v>
      </c>
      <c r="U43" s="90"/>
      <c r="V43" s="550">
        <f t="shared" si="2"/>
        <v>0</v>
      </c>
      <c r="W43" s="550"/>
      <c r="X43" s="550"/>
      <c r="Y43" s="550"/>
      <c r="Z43" s="90" t="s">
        <v>99</v>
      </c>
      <c r="AA43" s="92"/>
      <c r="AJ43" s="1"/>
      <c r="AK43" s="1"/>
    </row>
    <row r="44" spans="1:37" s="9" customFormat="1" ht="21.6" customHeight="1" x14ac:dyDescent="0.2">
      <c r="A44" s="1"/>
      <c r="B44" s="87" t="s">
        <v>138</v>
      </c>
      <c r="C44" s="87"/>
      <c r="D44" s="87"/>
      <c r="E44" s="87"/>
      <c r="F44" s="87"/>
      <c r="G44" s="87"/>
      <c r="H44" s="87"/>
      <c r="I44" s="87"/>
      <c r="J44" s="549">
        <v>400</v>
      </c>
      <c r="K44" s="550"/>
      <c r="L44" s="550"/>
      <c r="M44" s="90" t="s">
        <v>96</v>
      </c>
      <c r="N44" s="90"/>
      <c r="O44" s="91" t="e">
        <f>M20</f>
        <v>#REF!</v>
      </c>
      <c r="P44" s="91"/>
      <c r="Q44" s="90" t="s">
        <v>15</v>
      </c>
      <c r="R44" s="90"/>
      <c r="S44" s="90"/>
      <c r="T44" s="90" t="s">
        <v>98</v>
      </c>
      <c r="U44" s="90"/>
      <c r="V44" s="550" t="e">
        <f t="shared" si="2"/>
        <v>#REF!</v>
      </c>
      <c r="W44" s="550"/>
      <c r="X44" s="550"/>
      <c r="Y44" s="550"/>
      <c r="Z44" s="90" t="s">
        <v>99</v>
      </c>
      <c r="AA44" s="92"/>
      <c r="AJ44" s="1"/>
      <c r="AK44" s="1"/>
    </row>
    <row r="45" spans="1:37" s="9" customFormat="1" ht="21.6" customHeight="1" x14ac:dyDescent="0.2">
      <c r="A45" s="1"/>
      <c r="B45" s="87" t="s">
        <v>30</v>
      </c>
      <c r="C45" s="87"/>
      <c r="D45" s="87"/>
      <c r="E45" s="87"/>
      <c r="F45" s="87"/>
      <c r="G45" s="87"/>
      <c r="H45" s="87"/>
      <c r="I45" s="87"/>
      <c r="J45" s="549">
        <v>400</v>
      </c>
      <c r="K45" s="550"/>
      <c r="L45" s="550"/>
      <c r="M45" s="90" t="s">
        <v>96</v>
      </c>
      <c r="N45" s="90"/>
      <c r="O45" s="91">
        <f>M22</f>
        <v>0</v>
      </c>
      <c r="P45" s="91"/>
      <c r="Q45" s="90" t="s">
        <v>97</v>
      </c>
      <c r="R45" s="90"/>
      <c r="S45" s="90"/>
      <c r="T45" s="90" t="s">
        <v>98</v>
      </c>
      <c r="U45" s="90"/>
      <c r="V45" s="550">
        <f t="shared" si="2"/>
        <v>0</v>
      </c>
      <c r="W45" s="550"/>
      <c r="X45" s="550"/>
      <c r="Y45" s="550"/>
      <c r="Z45" s="90" t="s">
        <v>99</v>
      </c>
      <c r="AA45" s="92"/>
      <c r="AJ45" s="1"/>
      <c r="AK45" s="1"/>
    </row>
    <row r="46" spans="1:37" s="9" customFormat="1" ht="21.6" customHeight="1" x14ac:dyDescent="0.2">
      <c r="A46" s="1"/>
      <c r="B46" s="87" t="s">
        <v>95</v>
      </c>
      <c r="C46" s="87"/>
      <c r="D46" s="87"/>
      <c r="E46" s="87"/>
      <c r="F46" s="87"/>
      <c r="G46" s="87"/>
      <c r="H46" s="87"/>
      <c r="I46" s="87"/>
      <c r="J46" s="549">
        <v>400</v>
      </c>
      <c r="K46" s="550"/>
      <c r="L46" s="550"/>
      <c r="M46" s="125" t="s">
        <v>96</v>
      </c>
      <c r="N46" s="125"/>
      <c r="O46" s="144">
        <f>M24</f>
        <v>0</v>
      </c>
      <c r="P46" s="144"/>
      <c r="Q46" s="125" t="s">
        <v>97</v>
      </c>
      <c r="R46" s="125"/>
      <c r="S46" s="125"/>
      <c r="T46" s="125" t="s">
        <v>98</v>
      </c>
      <c r="U46" s="125"/>
      <c r="V46" s="552">
        <f t="shared" si="2"/>
        <v>0</v>
      </c>
      <c r="W46" s="552"/>
      <c r="X46" s="552"/>
      <c r="Y46" s="552"/>
      <c r="Z46" s="125" t="s">
        <v>99</v>
      </c>
      <c r="AA46" s="126"/>
      <c r="AB46" s="1"/>
      <c r="AC46" s="1"/>
      <c r="AJ46" s="1"/>
      <c r="AK46" s="1"/>
    </row>
    <row r="47" spans="1:37" s="9" customFormat="1" ht="21.6" customHeight="1" x14ac:dyDescent="0.2">
      <c r="A47" s="1"/>
      <c r="B47" s="87" t="s">
        <v>100</v>
      </c>
      <c r="C47" s="87"/>
      <c r="D47" s="87"/>
      <c r="E47" s="87"/>
      <c r="F47" s="87"/>
      <c r="G47" s="87"/>
      <c r="H47" s="87"/>
      <c r="I47" s="87"/>
      <c r="J47" s="5" t="s">
        <v>188</v>
      </c>
      <c r="K47" s="6"/>
      <c r="L47" s="6"/>
      <c r="M47" s="6"/>
      <c r="N47" s="7"/>
      <c r="O47" s="6"/>
      <c r="P47" s="6"/>
      <c r="Q47" s="129"/>
      <c r="R47" s="129"/>
      <c r="S47" s="129"/>
      <c r="T47" s="6"/>
      <c r="U47" s="7"/>
      <c r="V47" s="6"/>
      <c r="W47" s="6"/>
      <c r="X47" s="6"/>
      <c r="Y47" s="6"/>
      <c r="Z47" s="7"/>
      <c r="AA47" s="8"/>
      <c r="AB47" s="1"/>
      <c r="AC47" s="1"/>
      <c r="AJ47" s="1"/>
      <c r="AK47" s="1"/>
    </row>
    <row r="48" spans="1:37" s="9" customFormat="1" ht="21.6" customHeight="1" x14ac:dyDescent="0.2">
      <c r="A48" s="1"/>
      <c r="B48" s="87" t="s">
        <v>31</v>
      </c>
      <c r="C48" s="87"/>
      <c r="D48" s="87"/>
      <c r="E48" s="87"/>
      <c r="F48" s="87"/>
      <c r="G48" s="87"/>
      <c r="H48" s="87"/>
      <c r="I48" s="87"/>
      <c r="J48" s="551">
        <v>400</v>
      </c>
      <c r="K48" s="552"/>
      <c r="L48" s="552"/>
      <c r="M48" s="125" t="s">
        <v>96</v>
      </c>
      <c r="N48" s="125"/>
      <c r="O48" s="144">
        <f>AG30</f>
        <v>0</v>
      </c>
      <c r="P48" s="144"/>
      <c r="Q48" s="125" t="s">
        <v>15</v>
      </c>
      <c r="R48" s="125"/>
      <c r="S48" s="125"/>
      <c r="T48" s="125" t="s">
        <v>98</v>
      </c>
      <c r="U48" s="125"/>
      <c r="V48" s="552">
        <f>J48*O48</f>
        <v>0</v>
      </c>
      <c r="W48" s="552"/>
      <c r="X48" s="552"/>
      <c r="Y48" s="552"/>
      <c r="Z48" s="125" t="s">
        <v>99</v>
      </c>
      <c r="AA48" s="126"/>
      <c r="AB48" s="1"/>
      <c r="AC48" s="1"/>
      <c r="AJ48" s="1"/>
      <c r="AK48" s="1"/>
    </row>
    <row r="49" spans="1:37" s="9" customFormat="1" ht="21.6" customHeight="1" x14ac:dyDescent="0.2">
      <c r="A49" s="1"/>
      <c r="B49" s="87" t="s">
        <v>25</v>
      </c>
      <c r="C49" s="87"/>
      <c r="D49" s="87"/>
      <c r="E49" s="87"/>
      <c r="F49" s="87"/>
      <c r="G49" s="87"/>
      <c r="H49" s="87"/>
      <c r="I49" s="87"/>
      <c r="J49" s="5" t="s">
        <v>188</v>
      </c>
      <c r="K49" s="6"/>
      <c r="L49" s="6"/>
      <c r="M49" s="6"/>
      <c r="N49" s="7"/>
      <c r="O49" s="6"/>
      <c r="P49" s="6"/>
      <c r="Q49" s="6"/>
      <c r="R49" s="7"/>
      <c r="S49" s="7"/>
      <c r="T49" s="6"/>
      <c r="U49" s="7"/>
      <c r="V49" s="6"/>
      <c r="W49" s="6"/>
      <c r="X49" s="6"/>
      <c r="Y49" s="6"/>
      <c r="Z49" s="7"/>
      <c r="AA49" s="8"/>
      <c r="AB49" s="1"/>
      <c r="AC49" s="1"/>
      <c r="AJ49" s="1"/>
      <c r="AK49" s="1"/>
    </row>
    <row r="50" spans="1:37" s="9" customFormat="1" ht="21.6" customHeight="1" thickBot="1" x14ac:dyDescent="0.25">
      <c r="A50" s="1"/>
      <c r="B50" s="556" t="s">
        <v>32</v>
      </c>
      <c r="C50" s="556"/>
      <c r="D50" s="556"/>
      <c r="E50" s="556"/>
      <c r="F50" s="556"/>
      <c r="G50" s="556"/>
      <c r="H50" s="556"/>
      <c r="I50" s="556"/>
      <c r="J50" s="557">
        <v>400</v>
      </c>
      <c r="K50" s="558"/>
      <c r="L50" s="558"/>
      <c r="M50" s="559" t="s">
        <v>96</v>
      </c>
      <c r="N50" s="559"/>
      <c r="O50" s="558" t="e">
        <f>#REF!</f>
        <v>#REF!</v>
      </c>
      <c r="P50" s="558"/>
      <c r="Q50" s="559" t="s">
        <v>97</v>
      </c>
      <c r="R50" s="559"/>
      <c r="S50" s="559"/>
      <c r="T50" s="559" t="s">
        <v>98</v>
      </c>
      <c r="U50" s="559"/>
      <c r="V50" s="560" t="e">
        <f>J50*O50</f>
        <v>#REF!</v>
      </c>
      <c r="W50" s="560"/>
      <c r="X50" s="560"/>
      <c r="Y50" s="560"/>
      <c r="Z50" s="559" t="s">
        <v>99</v>
      </c>
      <c r="AA50" s="561"/>
      <c r="AB50" s="1"/>
      <c r="AC50" s="1"/>
      <c r="AJ50" s="1"/>
      <c r="AK50" s="1"/>
    </row>
    <row r="51" spans="1:37" s="9" customFormat="1" ht="21.6" customHeight="1" thickTop="1" x14ac:dyDescent="0.2">
      <c r="A51" s="1"/>
      <c r="B51" s="139" t="s">
        <v>11</v>
      </c>
      <c r="C51" s="139"/>
      <c r="D51" s="139"/>
      <c r="E51" s="139"/>
      <c r="F51" s="139"/>
      <c r="G51" s="139"/>
      <c r="H51" s="139"/>
      <c r="I51" s="139"/>
      <c r="J51" s="551" t="e">
        <f>SUM(V40:Y46,V48,V50)</f>
        <v>#REF!</v>
      </c>
      <c r="K51" s="552"/>
      <c r="L51" s="552"/>
      <c r="M51" s="552"/>
      <c r="N51" s="552"/>
      <c r="O51" s="552"/>
      <c r="P51" s="552"/>
      <c r="Q51" s="552"/>
      <c r="R51" s="552"/>
      <c r="S51" s="552"/>
      <c r="T51" s="552"/>
      <c r="U51" s="552"/>
      <c r="V51" s="552"/>
      <c r="W51" s="552"/>
      <c r="X51" s="552"/>
      <c r="Y51" s="552"/>
      <c r="Z51" s="125" t="s">
        <v>99</v>
      </c>
      <c r="AA51" s="126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ht="23.4" customHeight="1" x14ac:dyDescent="0.3"/>
    <row r="53" spans="1:37" ht="23.4" customHeight="1" x14ac:dyDescent="0.3"/>
    <row r="54" spans="1:37" ht="23.4" customHeight="1" x14ac:dyDescent="0.3"/>
    <row r="55" spans="1:37" ht="23.4" customHeight="1" x14ac:dyDescent="0.3"/>
    <row r="56" spans="1:37" ht="23.4" customHeight="1" x14ac:dyDescent="0.3"/>
    <row r="57" spans="1:37" ht="23.4" customHeight="1" x14ac:dyDescent="0.3"/>
    <row r="58" spans="1:37" ht="23.4" customHeight="1" x14ac:dyDescent="0.3"/>
    <row r="59" spans="1:37" ht="23.4" customHeight="1" x14ac:dyDescent="0.3"/>
    <row r="60" spans="1:37" ht="23.4" customHeight="1" x14ac:dyDescent="0.3"/>
    <row r="61" spans="1:37" ht="23.4" customHeight="1" x14ac:dyDescent="0.3"/>
    <row r="62" spans="1:37" ht="23.4" customHeight="1" x14ac:dyDescent="0.3"/>
    <row r="63" spans="1:37" ht="23.4" customHeight="1" x14ac:dyDescent="0.3"/>
    <row r="64" spans="1:37" ht="23.4" customHeight="1" x14ac:dyDescent="0.3"/>
    <row r="65" ht="23.4" customHeight="1" x14ac:dyDescent="0.3"/>
    <row r="66" ht="23.4" customHeight="1" x14ac:dyDescent="0.3"/>
    <row r="67" ht="23.4" customHeight="1" x14ac:dyDescent="0.3"/>
    <row r="68" ht="23.4" customHeight="1" x14ac:dyDescent="0.3"/>
    <row r="69" ht="23.4" customHeight="1" x14ac:dyDescent="0.3"/>
    <row r="70" ht="23.4" customHeight="1" x14ac:dyDescent="0.3"/>
    <row r="71" ht="23.4" customHeight="1" x14ac:dyDescent="0.3"/>
    <row r="72" ht="23.4" customHeight="1" x14ac:dyDescent="0.3"/>
    <row r="73" ht="23.4" customHeight="1" x14ac:dyDescent="0.3"/>
  </sheetData>
  <mergeCells count="229">
    <mergeCell ref="U23:X23"/>
    <mergeCell ref="B22:E23"/>
    <mergeCell ref="F22:H22"/>
    <mergeCell ref="I22:L22"/>
    <mergeCell ref="J40:L40"/>
    <mergeCell ref="M40:N40"/>
    <mergeCell ref="B40:I40"/>
    <mergeCell ref="F32:H32"/>
    <mergeCell ref="B33:E33"/>
    <mergeCell ref="O40:P40"/>
    <mergeCell ref="Q22:T23"/>
    <mergeCell ref="M22:P23"/>
    <mergeCell ref="F23:H23"/>
    <mergeCell ref="I23:L23"/>
    <mergeCell ref="Q48:S48"/>
    <mergeCell ref="T48:U48"/>
    <mergeCell ref="V45:Y45"/>
    <mergeCell ref="Z45:AA45"/>
    <mergeCell ref="Z44:AA44"/>
    <mergeCell ref="Z42:AA42"/>
    <mergeCell ref="Q40:S40"/>
    <mergeCell ref="T40:U40"/>
    <mergeCell ref="V40:Y40"/>
    <mergeCell ref="Z40:AA40"/>
    <mergeCell ref="T42:U42"/>
    <mergeCell ref="V42:Y42"/>
    <mergeCell ref="J44:L44"/>
    <mergeCell ref="M44:N44"/>
    <mergeCell ref="O44:P44"/>
    <mergeCell ref="Q44:S44"/>
    <mergeCell ref="T44:U44"/>
    <mergeCell ref="V44:Y44"/>
    <mergeCell ref="V41:Y41"/>
    <mergeCell ref="Z50:AA50"/>
    <mergeCell ref="B46:I46"/>
    <mergeCell ref="J46:L46"/>
    <mergeCell ref="M46:N46"/>
    <mergeCell ref="O46:P46"/>
    <mergeCell ref="Q46:S46"/>
    <mergeCell ref="T46:U46"/>
    <mergeCell ref="V46:Y46"/>
    <mergeCell ref="Z46:AA46"/>
    <mergeCell ref="B45:I45"/>
    <mergeCell ref="J45:L45"/>
    <mergeCell ref="M45:N45"/>
    <mergeCell ref="O45:P45"/>
    <mergeCell ref="Q45:S45"/>
    <mergeCell ref="T45:U45"/>
    <mergeCell ref="B47:I47"/>
    <mergeCell ref="Q47:S47"/>
    <mergeCell ref="M42:N42"/>
    <mergeCell ref="O42:P42"/>
    <mergeCell ref="Q42:S42"/>
    <mergeCell ref="B44:I44"/>
    <mergeCell ref="B51:I51"/>
    <mergeCell ref="J51:Y51"/>
    <mergeCell ref="Z51:AA51"/>
    <mergeCell ref="U22:X22"/>
    <mergeCell ref="U25:X25"/>
    <mergeCell ref="U27:X27"/>
    <mergeCell ref="V48:Y48"/>
    <mergeCell ref="Z48:AA48"/>
    <mergeCell ref="B49:I49"/>
    <mergeCell ref="B50:I50"/>
    <mergeCell ref="J50:L50"/>
    <mergeCell ref="M50:N50"/>
    <mergeCell ref="O50:P50"/>
    <mergeCell ref="Q50:S50"/>
    <mergeCell ref="T50:U50"/>
    <mergeCell ref="V50:Y50"/>
    <mergeCell ref="B48:I48"/>
    <mergeCell ref="J48:L48"/>
    <mergeCell ref="M48:N48"/>
    <mergeCell ref="O48:P48"/>
    <mergeCell ref="AG31:AI31"/>
    <mergeCell ref="B30:E30"/>
    <mergeCell ref="F30:H30"/>
    <mergeCell ref="I30:L30"/>
    <mergeCell ref="M30:P30"/>
    <mergeCell ref="Z41:AA41"/>
    <mergeCell ref="B43:I43"/>
    <mergeCell ref="J43:L43"/>
    <mergeCell ref="M43:N43"/>
    <mergeCell ref="O43:P43"/>
    <mergeCell ref="Q43:S43"/>
    <mergeCell ref="T43:U43"/>
    <mergeCell ref="V43:Y43"/>
    <mergeCell ref="Z43:AA43"/>
    <mergeCell ref="B41:I41"/>
    <mergeCell ref="J41:L41"/>
    <mergeCell ref="M41:N41"/>
    <mergeCell ref="O41:P41"/>
    <mergeCell ref="Q41:S41"/>
    <mergeCell ref="T41:U41"/>
    <mergeCell ref="B42:I42"/>
    <mergeCell ref="J42:L42"/>
    <mergeCell ref="U31:X31"/>
    <mergeCell ref="AC31:AF31"/>
    <mergeCell ref="AC24:AF29"/>
    <mergeCell ref="B38:AA38"/>
    <mergeCell ref="B39:I39"/>
    <mergeCell ref="P39:R39"/>
    <mergeCell ref="Q30:T30"/>
    <mergeCell ref="U30:X30"/>
    <mergeCell ref="AC30:AF30"/>
    <mergeCell ref="F29:H29"/>
    <mergeCell ref="I29:L29"/>
    <mergeCell ref="U29:X29"/>
    <mergeCell ref="M24:P29"/>
    <mergeCell ref="Q24:T29"/>
    <mergeCell ref="F28:H28"/>
    <mergeCell ref="I28:L28"/>
    <mergeCell ref="B32:E32"/>
    <mergeCell ref="AC32:AF32"/>
    <mergeCell ref="I26:L26"/>
    <mergeCell ref="U26:X26"/>
    <mergeCell ref="F25:H25"/>
    <mergeCell ref="I25:L25"/>
    <mergeCell ref="B24:E29"/>
    <mergeCell ref="F24:H24"/>
    <mergeCell ref="I24:L24"/>
    <mergeCell ref="U24:X24"/>
    <mergeCell ref="I15:L15"/>
    <mergeCell ref="U19:X19"/>
    <mergeCell ref="U20:X20"/>
    <mergeCell ref="AG34:AI34"/>
    <mergeCell ref="B35:AI35"/>
    <mergeCell ref="B34:H34"/>
    <mergeCell ref="I34:L34"/>
    <mergeCell ref="M34:P34"/>
    <mergeCell ref="Q34:T34"/>
    <mergeCell ref="U34:X34"/>
    <mergeCell ref="Y34:AB34"/>
    <mergeCell ref="AC14:AF21"/>
    <mergeCell ref="U28:X28"/>
    <mergeCell ref="F27:H27"/>
    <mergeCell ref="I27:L27"/>
    <mergeCell ref="AC34:AF34"/>
    <mergeCell ref="F26:H26"/>
    <mergeCell ref="AG30:AI30"/>
    <mergeCell ref="B31:E31"/>
    <mergeCell ref="F31:H31"/>
    <mergeCell ref="I31:L31"/>
    <mergeCell ref="M31:P31"/>
    <mergeCell ref="Q31:T31"/>
    <mergeCell ref="AC22:AF23"/>
    <mergeCell ref="AG8:AI8"/>
    <mergeCell ref="F12:H12"/>
    <mergeCell ref="I12:L12"/>
    <mergeCell ref="Q11:T12"/>
    <mergeCell ref="U11:X12"/>
    <mergeCell ref="M11:P12"/>
    <mergeCell ref="B11:E12"/>
    <mergeCell ref="F11:H11"/>
    <mergeCell ref="I11:L11"/>
    <mergeCell ref="AC9:AF10"/>
    <mergeCell ref="AC11:AF12"/>
    <mergeCell ref="B2:AI2"/>
    <mergeCell ref="B3:AI3"/>
    <mergeCell ref="B4:AI4"/>
    <mergeCell ref="B6:I6"/>
    <mergeCell ref="J6:AI6"/>
    <mergeCell ref="AG9:AI29"/>
    <mergeCell ref="B20:E21"/>
    <mergeCell ref="M20:P21"/>
    <mergeCell ref="F10:H10"/>
    <mergeCell ref="I10:L10"/>
    <mergeCell ref="B9:E10"/>
    <mergeCell ref="F9:H9"/>
    <mergeCell ref="I9:L9"/>
    <mergeCell ref="Q9:T10"/>
    <mergeCell ref="U9:X10"/>
    <mergeCell ref="M9:P10"/>
    <mergeCell ref="B7:AI7"/>
    <mergeCell ref="B8:H8"/>
    <mergeCell ref="I8:L8"/>
    <mergeCell ref="M8:P8"/>
    <mergeCell ref="Q8:T8"/>
    <mergeCell ref="U8:X8"/>
    <mergeCell ref="Y8:AB8"/>
    <mergeCell ref="AC8:AF8"/>
    <mergeCell ref="B13:E13"/>
    <mergeCell ref="F13:H13"/>
    <mergeCell ref="I13:L13"/>
    <mergeCell ref="M13:P13"/>
    <mergeCell ref="Q13:T13"/>
    <mergeCell ref="U13:X13"/>
    <mergeCell ref="AC13:AF13"/>
    <mergeCell ref="F20:H21"/>
    <mergeCell ref="I20:L21"/>
    <mergeCell ref="Q14:T14"/>
    <mergeCell ref="Q15:T15"/>
    <mergeCell ref="Q16:T16"/>
    <mergeCell ref="Q17:T17"/>
    <mergeCell ref="Q18:T18"/>
    <mergeCell ref="Q19:T19"/>
    <mergeCell ref="U21:X21"/>
    <mergeCell ref="B14:E19"/>
    <mergeCell ref="F14:H14"/>
    <mergeCell ref="I14:L14"/>
    <mergeCell ref="Q20:T21"/>
    <mergeCell ref="U14:X14"/>
    <mergeCell ref="U15:X15"/>
    <mergeCell ref="U16:X16"/>
    <mergeCell ref="U17:X17"/>
    <mergeCell ref="AG32:AI32"/>
    <mergeCell ref="AC33:AF33"/>
    <mergeCell ref="AG33:AI33"/>
    <mergeCell ref="Y9:AB33"/>
    <mergeCell ref="F33:H33"/>
    <mergeCell ref="I32:L32"/>
    <mergeCell ref="M32:P32"/>
    <mergeCell ref="Q32:T32"/>
    <mergeCell ref="U32:X32"/>
    <mergeCell ref="I33:L33"/>
    <mergeCell ref="M33:P33"/>
    <mergeCell ref="Q33:T33"/>
    <mergeCell ref="U33:X33"/>
    <mergeCell ref="U18:X18"/>
    <mergeCell ref="F19:H19"/>
    <mergeCell ref="I19:L19"/>
    <mergeCell ref="F18:H18"/>
    <mergeCell ref="I18:L18"/>
    <mergeCell ref="M14:P19"/>
    <mergeCell ref="F17:H17"/>
    <mergeCell ref="I17:L17"/>
    <mergeCell ref="F16:H16"/>
    <mergeCell ref="I16:L16"/>
    <mergeCell ref="F15:H15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F065D-6394-4C2F-934E-1E10D5747482}">
  <sheetPr>
    <tabColor rgb="FF00B0F0"/>
  </sheetPr>
  <dimension ref="A1:AL39"/>
  <sheetViews>
    <sheetView showGridLines="0" view="pageBreakPreview" topLeftCell="A13" zoomScaleNormal="100" zoomScaleSheetLayoutView="100" workbookViewId="0">
      <selection activeCell="J6" sqref="J6:AI6"/>
    </sheetView>
  </sheetViews>
  <sheetFormatPr defaultColWidth="2.6640625" defaultRowHeight="15" x14ac:dyDescent="0.3"/>
  <cols>
    <col min="1" max="16384" width="2.6640625" style="12"/>
  </cols>
  <sheetData>
    <row r="1" spans="1:38" s="1" customFormat="1" ht="9.9" customHeight="1" x14ac:dyDescent="0.2"/>
    <row r="2" spans="1:38" s="1" customFormat="1" ht="24.9" customHeight="1" x14ac:dyDescent="0.2">
      <c r="A2" s="2"/>
      <c r="B2" s="108" t="s">
        <v>286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</row>
    <row r="3" spans="1:38" s="1" customFormat="1" ht="20.100000000000001" customHeight="1" x14ac:dyDescent="0.2">
      <c r="A3" s="2"/>
      <c r="B3" s="109" t="s">
        <v>282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</row>
    <row r="4" spans="1:38" s="1" customFormat="1" ht="24.9" customHeight="1" x14ac:dyDescent="0.2">
      <c r="A4" s="2"/>
      <c r="B4" s="108" t="s">
        <v>277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</row>
    <row r="5" spans="1:38" s="1" customFormat="1" ht="9.9" customHeight="1" x14ac:dyDescent="0.2">
      <c r="B5" s="2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2"/>
      <c r="AE5" s="2"/>
      <c r="AF5" s="2"/>
      <c r="AG5" s="2"/>
      <c r="AH5" s="2"/>
    </row>
    <row r="6" spans="1:38" s="1" customFormat="1" ht="30" customHeight="1" x14ac:dyDescent="0.2">
      <c r="B6" s="82" t="s">
        <v>78</v>
      </c>
      <c r="C6" s="83"/>
      <c r="D6" s="83"/>
      <c r="E6" s="83"/>
      <c r="F6" s="83"/>
      <c r="G6" s="83"/>
      <c r="H6" s="83"/>
      <c r="I6" s="107"/>
      <c r="J6" s="186" t="str">
        <f>IF(クラブ情報!$J$6="","",クラブ情報!$J$6)</f>
        <v/>
      </c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8"/>
      <c r="AL6" s="1" t="s">
        <v>143</v>
      </c>
    </row>
    <row r="7" spans="1:38" s="1" customFormat="1" ht="9.9" customHeight="1" thickBot="1" x14ac:dyDescent="0.25">
      <c r="A7" s="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</row>
    <row r="8" spans="1:38" s="1" customFormat="1" ht="20.100000000000001" customHeight="1" thickBot="1" x14ac:dyDescent="0.25">
      <c r="B8" s="155" t="s">
        <v>283</v>
      </c>
      <c r="C8" s="156"/>
      <c r="D8" s="156"/>
      <c r="E8" s="156"/>
      <c r="F8" s="156"/>
      <c r="G8" s="60"/>
      <c r="H8" s="60"/>
      <c r="I8" s="60"/>
      <c r="J8" s="161" t="s">
        <v>146</v>
      </c>
      <c r="K8" s="162"/>
      <c r="L8" s="162"/>
      <c r="M8" s="163"/>
      <c r="N8" s="161" t="s">
        <v>239</v>
      </c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3"/>
    </row>
    <row r="9" spans="1:38" s="1" customFormat="1" ht="39.9" customHeight="1" x14ac:dyDescent="0.2">
      <c r="B9" s="157"/>
      <c r="C9" s="158"/>
      <c r="D9" s="158"/>
      <c r="E9" s="158"/>
      <c r="F9" s="158"/>
      <c r="G9" s="164" t="s">
        <v>238</v>
      </c>
      <c r="H9" s="165"/>
      <c r="I9" s="166"/>
      <c r="J9" s="167"/>
      <c r="K9" s="168"/>
      <c r="L9" s="168"/>
      <c r="M9" s="39" t="s">
        <v>144</v>
      </c>
      <c r="N9" s="169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4"/>
    </row>
    <row r="10" spans="1:38" s="1" customFormat="1" ht="39.9" customHeight="1" thickBot="1" x14ac:dyDescent="0.25">
      <c r="B10" s="159"/>
      <c r="C10" s="160"/>
      <c r="D10" s="160"/>
      <c r="E10" s="160"/>
      <c r="F10" s="160"/>
      <c r="G10" s="164" t="s">
        <v>266</v>
      </c>
      <c r="H10" s="165"/>
      <c r="I10" s="166"/>
      <c r="J10" s="170"/>
      <c r="K10" s="171"/>
      <c r="L10" s="171"/>
      <c r="M10" s="38" t="s">
        <v>144</v>
      </c>
      <c r="N10" s="172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1"/>
    </row>
    <row r="11" spans="1:38" s="1" customFormat="1" ht="9.6" customHeight="1" thickBot="1" x14ac:dyDescent="0.25">
      <c r="B11" s="56"/>
      <c r="C11" s="56"/>
      <c r="D11" s="56"/>
      <c r="E11" s="56"/>
      <c r="F11" s="56"/>
      <c r="G11" s="53"/>
      <c r="H11" s="54"/>
      <c r="I11" s="54"/>
      <c r="J11" s="58"/>
      <c r="K11" s="58"/>
      <c r="L11" s="58"/>
      <c r="M11" s="57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</row>
    <row r="12" spans="1:38" s="1" customFormat="1" ht="39.9" customHeight="1" thickBot="1" x14ac:dyDescent="0.25">
      <c r="B12" s="155" t="s">
        <v>242</v>
      </c>
      <c r="C12" s="156"/>
      <c r="D12" s="156"/>
      <c r="E12" s="156"/>
      <c r="F12" s="156"/>
      <c r="G12" s="60"/>
      <c r="H12" s="60"/>
      <c r="I12" s="60"/>
      <c r="J12" s="161" t="s">
        <v>32</v>
      </c>
      <c r="K12" s="162"/>
      <c r="L12" s="162"/>
      <c r="M12" s="163"/>
      <c r="N12" s="161" t="s">
        <v>239</v>
      </c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3"/>
    </row>
    <row r="13" spans="1:38" s="1" customFormat="1" ht="39.9" customHeight="1" x14ac:dyDescent="0.2">
      <c r="B13" s="157"/>
      <c r="C13" s="158"/>
      <c r="D13" s="158"/>
      <c r="E13" s="158"/>
      <c r="F13" s="158"/>
      <c r="G13" s="164" t="s">
        <v>238</v>
      </c>
      <c r="H13" s="165"/>
      <c r="I13" s="166"/>
      <c r="J13" s="167"/>
      <c r="K13" s="168"/>
      <c r="L13" s="168"/>
      <c r="M13" s="39" t="s">
        <v>15</v>
      </c>
      <c r="N13" s="169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4"/>
    </row>
    <row r="14" spans="1:38" s="1" customFormat="1" ht="39.9" customHeight="1" thickBot="1" x14ac:dyDescent="0.25">
      <c r="B14" s="159"/>
      <c r="C14" s="160"/>
      <c r="D14" s="160"/>
      <c r="E14" s="160"/>
      <c r="F14" s="160"/>
      <c r="G14" s="164" t="s">
        <v>266</v>
      </c>
      <c r="H14" s="165"/>
      <c r="I14" s="166"/>
      <c r="J14" s="170"/>
      <c r="K14" s="171"/>
      <c r="L14" s="171"/>
      <c r="M14" s="38" t="s">
        <v>15</v>
      </c>
      <c r="N14" s="172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1"/>
    </row>
    <row r="15" spans="1:38" s="1" customFormat="1" ht="30" customHeight="1" x14ac:dyDescent="0.2">
      <c r="B15" s="181" t="s">
        <v>267</v>
      </c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</row>
    <row r="16" spans="1:38" s="1" customFormat="1" ht="9.9" hidden="1" customHeight="1" x14ac:dyDescent="0.2">
      <c r="A16" s="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6" s="9" customFormat="1" ht="21.6" hidden="1" customHeight="1" x14ac:dyDescent="0.2">
      <c r="A17" s="1"/>
      <c r="B17" s="91" t="s">
        <v>101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1"/>
    </row>
    <row r="18" spans="1:36" s="9" customFormat="1" ht="21.6" hidden="1" customHeight="1" x14ac:dyDescent="0.2">
      <c r="A18" s="1"/>
      <c r="B18" s="91" t="s">
        <v>145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1"/>
    </row>
    <row r="19" spans="1:36" s="9" customFormat="1" ht="9.9" customHeight="1" thickBot="1" x14ac:dyDescent="0.25">
      <c r="A19" s="1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1"/>
    </row>
    <row r="20" spans="1:36" s="9" customFormat="1" ht="30" customHeight="1" x14ac:dyDescent="0.2">
      <c r="A20" s="1"/>
      <c r="B20" s="191"/>
      <c r="C20" s="192"/>
      <c r="D20" s="192"/>
      <c r="E20" s="192"/>
      <c r="F20" s="192"/>
      <c r="G20" s="182"/>
      <c r="H20" s="182" t="s">
        <v>284</v>
      </c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4"/>
      <c r="V20" s="182" t="s">
        <v>241</v>
      </c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5"/>
    </row>
    <row r="21" spans="1:36" s="9" customFormat="1" ht="30" customHeight="1" x14ac:dyDescent="0.2">
      <c r="A21" s="1"/>
      <c r="B21" s="193" t="s">
        <v>33</v>
      </c>
      <c r="C21" s="146"/>
      <c r="D21" s="146"/>
      <c r="E21" s="146"/>
      <c r="F21" s="146"/>
      <c r="G21" s="82"/>
      <c r="H21" s="173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5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6"/>
    </row>
    <row r="22" spans="1:36" s="9" customFormat="1" ht="30" customHeight="1" x14ac:dyDescent="0.2">
      <c r="A22" s="1"/>
      <c r="B22" s="194" t="s">
        <v>17</v>
      </c>
      <c r="C22" s="195"/>
      <c r="D22" s="195"/>
      <c r="E22" s="195"/>
      <c r="F22" s="195"/>
      <c r="G22" s="196"/>
      <c r="H22" s="173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5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6"/>
    </row>
    <row r="23" spans="1:36" s="9" customFormat="1" ht="30" customHeight="1" x14ac:dyDescent="0.2">
      <c r="A23" s="1"/>
      <c r="B23" s="194" t="s">
        <v>81</v>
      </c>
      <c r="C23" s="195"/>
      <c r="D23" s="195"/>
      <c r="E23" s="195"/>
      <c r="F23" s="195"/>
      <c r="G23" s="196"/>
      <c r="H23" s="173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5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6"/>
    </row>
    <row r="24" spans="1:36" s="9" customFormat="1" ht="30" customHeight="1" x14ac:dyDescent="0.2">
      <c r="A24" s="1"/>
      <c r="B24" s="197" t="s">
        <v>35</v>
      </c>
      <c r="C24" s="198"/>
      <c r="D24" s="198"/>
      <c r="E24" s="198"/>
      <c r="F24" s="198"/>
      <c r="G24" s="164"/>
      <c r="H24" s="173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5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6"/>
    </row>
    <row r="25" spans="1:36" s="9" customFormat="1" ht="30" customHeight="1" x14ac:dyDescent="0.2">
      <c r="A25" s="1"/>
      <c r="B25" s="197" t="s">
        <v>36</v>
      </c>
      <c r="C25" s="198"/>
      <c r="D25" s="198"/>
      <c r="E25" s="198"/>
      <c r="F25" s="198"/>
      <c r="G25" s="164"/>
      <c r="H25" s="173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5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6"/>
    </row>
    <row r="26" spans="1:36" s="9" customFormat="1" ht="30" customHeight="1" thickBot="1" x14ac:dyDescent="0.25">
      <c r="A26" s="1"/>
      <c r="B26" s="200" t="s">
        <v>37</v>
      </c>
      <c r="C26" s="201"/>
      <c r="D26" s="201"/>
      <c r="E26" s="201"/>
      <c r="F26" s="201"/>
      <c r="G26" s="202"/>
      <c r="H26" s="177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9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80"/>
    </row>
    <row r="27" spans="1:36" s="9" customFormat="1" ht="21.6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s="9" customFormat="1" ht="21.6" hidden="1" customHeight="1" x14ac:dyDescent="0.2">
      <c r="A28" s="1"/>
      <c r="C28" s="1"/>
      <c r="D28" s="1"/>
      <c r="E28" s="1"/>
      <c r="F28" s="1"/>
      <c r="G28" s="1"/>
      <c r="H28" s="199" t="e">
        <f>IF(OR($H$21="",#REF!=""),"☑","□")</f>
        <v>#REF!</v>
      </c>
      <c r="I28" s="199"/>
      <c r="J28" s="91" t="s">
        <v>102</v>
      </c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1"/>
    </row>
    <row r="29" spans="1:36" s="9" customFormat="1" ht="21.6" hidden="1" customHeight="1" x14ac:dyDescent="0.2">
      <c r="A29" s="1"/>
      <c r="B29" s="1"/>
      <c r="C29" s="1"/>
      <c r="D29" s="1"/>
      <c r="E29" s="1"/>
      <c r="F29" s="1"/>
      <c r="G29" s="1"/>
      <c r="H29" s="199" t="e">
        <f>IF(AND($H$21&lt;&gt;"",#REF!&lt;&gt;""),"☑","□")</f>
        <v>#REF!</v>
      </c>
      <c r="I29" s="199"/>
      <c r="J29" s="91" t="s">
        <v>106</v>
      </c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1"/>
    </row>
    <row r="30" spans="1:36" s="9" customFormat="1" ht="9.9" hidden="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19.95" hidden="1" customHeight="1" x14ac:dyDescent="0.3">
      <c r="H31" s="189" t="s">
        <v>117</v>
      </c>
      <c r="I31" s="189"/>
      <c r="J31" s="190" t="s">
        <v>118</v>
      </c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</row>
    <row r="32" spans="1:36" ht="19.95" customHeight="1" x14ac:dyDescent="0.3"/>
    <row r="33" ht="19.95" customHeight="1" x14ac:dyDescent="0.3"/>
    <row r="34" ht="19.95" customHeight="1" x14ac:dyDescent="0.3"/>
    <row r="35" ht="19.95" customHeight="1" x14ac:dyDescent="0.3"/>
    <row r="36" ht="19.95" customHeight="1" x14ac:dyDescent="0.3"/>
    <row r="37" ht="19.95" customHeight="1" x14ac:dyDescent="0.3"/>
    <row r="38" ht="19.95" customHeight="1" x14ac:dyDescent="0.3"/>
    <row r="39" ht="19.95" customHeight="1" x14ac:dyDescent="0.3"/>
  </sheetData>
  <mergeCells count="54">
    <mergeCell ref="V23:AI23"/>
    <mergeCell ref="H24:U24"/>
    <mergeCell ref="V24:AI24"/>
    <mergeCell ref="G10:I10"/>
    <mergeCell ref="J9:L9"/>
    <mergeCell ref="J10:L10"/>
    <mergeCell ref="N9:AI9"/>
    <mergeCell ref="N10:AI10"/>
    <mergeCell ref="H31:I31"/>
    <mergeCell ref="J31:AI31"/>
    <mergeCell ref="B20:G20"/>
    <mergeCell ref="B21:G21"/>
    <mergeCell ref="B22:G22"/>
    <mergeCell ref="B23:G23"/>
    <mergeCell ref="B24:G24"/>
    <mergeCell ref="H28:I28"/>
    <mergeCell ref="J28:AI28"/>
    <mergeCell ref="H29:I29"/>
    <mergeCell ref="J29:AI29"/>
    <mergeCell ref="B25:G25"/>
    <mergeCell ref="B26:G26"/>
    <mergeCell ref="H22:U22"/>
    <mergeCell ref="V22:AI22"/>
    <mergeCell ref="H23:U23"/>
    <mergeCell ref="B2:AI2"/>
    <mergeCell ref="B3:AI3"/>
    <mergeCell ref="B4:AI4"/>
    <mergeCell ref="B6:I6"/>
    <mergeCell ref="J6:AI6"/>
    <mergeCell ref="H25:U25"/>
    <mergeCell ref="V25:AI25"/>
    <mergeCell ref="H26:U26"/>
    <mergeCell ref="V26:AI26"/>
    <mergeCell ref="B7:AI7"/>
    <mergeCell ref="B15:AI15"/>
    <mergeCell ref="B17:AI17"/>
    <mergeCell ref="B18:AI18"/>
    <mergeCell ref="H20:U20"/>
    <mergeCell ref="V20:AI20"/>
    <mergeCell ref="H21:U21"/>
    <mergeCell ref="V21:AI21"/>
    <mergeCell ref="B8:F10"/>
    <mergeCell ref="J8:M8"/>
    <mergeCell ref="N8:AI8"/>
    <mergeCell ref="G9:I9"/>
    <mergeCell ref="B12:F14"/>
    <mergeCell ref="J12:M12"/>
    <mergeCell ref="N12:AI12"/>
    <mergeCell ref="G13:I13"/>
    <mergeCell ref="J13:L13"/>
    <mergeCell ref="N13:AI13"/>
    <mergeCell ref="G14:I14"/>
    <mergeCell ref="J14:L14"/>
    <mergeCell ref="N14:AI14"/>
  </mergeCells>
  <phoneticPr fontId="3"/>
  <dataValidations count="2">
    <dataValidation imeMode="on" allowBlank="1" showInputMessage="1" showErrorMessage="1" sqref="J13:J14 H21:H26 J9:J11 M9:N11 M13:N14" xr:uid="{1DE4EBC1-3313-4C41-A559-DF5713BE5D30}"/>
    <dataValidation allowBlank="1" showInputMessage="1" showErrorMessage="1" prompt="クラブ情報_x000a_シートで入力" sqref="J6:AI6" xr:uid="{23DBB201-BEF5-42DF-9272-03E4C3D5A0A2}"/>
  </dataValidations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73B5-68AD-4BEA-AE03-C83BAA490EF1}">
  <sheetPr>
    <tabColor rgb="FFFFFF00"/>
  </sheetPr>
  <dimension ref="A1:AL25"/>
  <sheetViews>
    <sheetView showGridLines="0" view="pageBreakPreview" zoomScale="65" zoomScaleNormal="100" zoomScaleSheetLayoutView="65" workbookViewId="0">
      <pane ySplit="11" topLeftCell="A12" activePane="bottomLeft" state="frozen"/>
      <selection activeCell="AM2" sqref="AM2:BL3"/>
      <selection pane="bottomLeft" activeCell="AM2" sqref="AM2:BL3"/>
    </sheetView>
  </sheetViews>
  <sheetFormatPr defaultColWidth="9" defaultRowHeight="21.6" customHeight="1" x14ac:dyDescent="0.2"/>
  <cols>
    <col min="1" max="220" width="2.6640625" style="1" customWidth="1"/>
    <col min="221" max="16384" width="9" style="1"/>
  </cols>
  <sheetData>
    <row r="1" spans="1:38" ht="9.9" customHeight="1" x14ac:dyDescent="0.2"/>
    <row r="2" spans="1:38" ht="21.6" customHeight="1" thickBot="1" x14ac:dyDescent="0.25">
      <c r="A2" s="2"/>
      <c r="B2" s="2"/>
      <c r="C2" s="220" t="s">
        <v>192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E2" s="221" t="s">
        <v>43</v>
      </c>
      <c r="AF2" s="221"/>
      <c r="AG2" s="33"/>
      <c r="AH2" s="35" t="s">
        <v>39</v>
      </c>
      <c r="AI2" s="33"/>
    </row>
    <row r="3" spans="1:38" ht="21.6" customHeight="1" x14ac:dyDescent="0.2">
      <c r="A3" s="2"/>
      <c r="B3" s="2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"/>
      <c r="AD3" s="2"/>
      <c r="AE3" s="2"/>
      <c r="AF3" s="2"/>
      <c r="AG3" s="2"/>
    </row>
    <row r="4" spans="1:38" ht="9.9" customHeight="1" x14ac:dyDescent="0.2"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</row>
    <row r="5" spans="1:38" s="14" customFormat="1" ht="30" customHeight="1" x14ac:dyDescent="0.2">
      <c r="B5" s="222" t="s">
        <v>67</v>
      </c>
      <c r="C5" s="222"/>
      <c r="D5" s="222"/>
      <c r="E5" s="222"/>
      <c r="F5" s="223" t="s">
        <v>8</v>
      </c>
      <c r="G5" s="223"/>
      <c r="H5" s="223"/>
      <c r="I5" s="223"/>
      <c r="J5" s="223"/>
      <c r="K5" s="223"/>
      <c r="AE5" s="224">
        <f>COUNTA(F12:M19)</f>
        <v>0</v>
      </c>
      <c r="AF5" s="225"/>
      <c r="AG5" s="225"/>
      <c r="AH5" s="225"/>
      <c r="AI5" s="15" t="s">
        <v>15</v>
      </c>
    </row>
    <row r="6" spans="1:38" s="14" customFormat="1" ht="30" customHeight="1" x14ac:dyDescent="0.2">
      <c r="B6" s="226" t="s">
        <v>64</v>
      </c>
      <c r="C6" s="226"/>
      <c r="D6" s="226"/>
      <c r="E6" s="226"/>
      <c r="F6" s="226"/>
      <c r="G6" s="226"/>
      <c r="H6" s="226"/>
      <c r="I6" s="16"/>
      <c r="J6" s="16" t="s">
        <v>65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 t="s">
        <v>66</v>
      </c>
      <c r="Z6" s="16"/>
      <c r="AA6" s="16"/>
      <c r="AB6" s="16"/>
      <c r="AC6" s="16"/>
      <c r="AD6" s="16"/>
      <c r="AE6" s="16"/>
      <c r="AF6" s="16"/>
      <c r="AG6" s="16"/>
      <c r="AH6" s="16"/>
      <c r="AI6" s="17"/>
    </row>
    <row r="7" spans="1:38" ht="9.9" customHeight="1" x14ac:dyDescent="0.2">
      <c r="B7" s="18"/>
      <c r="C7" s="18"/>
      <c r="D7" s="18"/>
      <c r="E7" s="18"/>
      <c r="F7" s="18"/>
      <c r="G7" s="18"/>
      <c r="H7" s="19"/>
      <c r="I7" s="19"/>
      <c r="J7" s="19"/>
      <c r="K7" s="19"/>
      <c r="L7" s="19"/>
      <c r="M7" s="19"/>
      <c r="N7" s="20"/>
      <c r="O7" s="20"/>
      <c r="P7" s="20"/>
      <c r="Q7" s="20"/>
      <c r="R7" s="20"/>
      <c r="S7" s="20"/>
      <c r="X7" s="21"/>
    </row>
    <row r="8" spans="1:38" ht="21.6" customHeight="1" x14ac:dyDescent="0.2">
      <c r="A8" s="2"/>
      <c r="B8" s="227" t="s">
        <v>0</v>
      </c>
      <c r="C8" s="227"/>
      <c r="D8" s="227"/>
      <c r="E8" s="227"/>
      <c r="F8" s="110" t="str">
        <f>IF(クラブ情報!$J$6="","",クラブ情報!$J$6)</f>
        <v/>
      </c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228"/>
      <c r="U8" s="230" t="s">
        <v>4</v>
      </c>
      <c r="V8" s="231"/>
      <c r="W8" s="231"/>
      <c r="X8" s="232"/>
      <c r="Y8" s="110" t="str">
        <f>IF(クラブ情報!J8="","",クラブ情報!J8)</f>
        <v/>
      </c>
      <c r="Z8" s="111"/>
      <c r="AA8" s="111"/>
      <c r="AB8" s="111"/>
      <c r="AC8" s="111"/>
      <c r="AD8" s="111"/>
      <c r="AE8" s="111"/>
      <c r="AF8" s="111"/>
      <c r="AG8" s="111"/>
      <c r="AH8" s="111"/>
      <c r="AI8" s="228"/>
    </row>
    <row r="9" spans="1:38" ht="21.6" customHeight="1" x14ac:dyDescent="0.2">
      <c r="A9" s="2"/>
      <c r="B9" s="233" t="s">
        <v>1</v>
      </c>
      <c r="C9" s="233"/>
      <c r="D9" s="233"/>
      <c r="E9" s="233"/>
      <c r="F9" s="112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229"/>
      <c r="U9" s="234" t="s">
        <v>5</v>
      </c>
      <c r="V9" s="235"/>
      <c r="W9" s="235"/>
      <c r="X9" s="236"/>
      <c r="Y9" s="112"/>
      <c r="Z9" s="113"/>
      <c r="AA9" s="113"/>
      <c r="AB9" s="113"/>
      <c r="AC9" s="113"/>
      <c r="AD9" s="113"/>
      <c r="AE9" s="113"/>
      <c r="AF9" s="113"/>
      <c r="AG9" s="113"/>
      <c r="AH9" s="113"/>
      <c r="AI9" s="229"/>
    </row>
    <row r="10" spans="1:38" ht="21.6" customHeight="1" x14ac:dyDescent="0.2">
      <c r="B10" s="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8" ht="30" customHeight="1" thickBot="1" x14ac:dyDescent="0.25">
      <c r="B11" s="240" t="s">
        <v>3</v>
      </c>
      <c r="C11" s="240"/>
      <c r="D11" s="240"/>
      <c r="E11" s="240"/>
      <c r="F11" s="237" t="s">
        <v>7</v>
      </c>
      <c r="G11" s="238"/>
      <c r="H11" s="238"/>
      <c r="I11" s="238"/>
      <c r="J11" s="238"/>
      <c r="K11" s="238"/>
      <c r="L11" s="238"/>
      <c r="M11" s="239"/>
      <c r="N11" s="237" t="s">
        <v>17</v>
      </c>
      <c r="O11" s="238"/>
      <c r="P11" s="238"/>
      <c r="Q11" s="238"/>
      <c r="R11" s="238"/>
      <c r="S11" s="238"/>
      <c r="T11" s="238"/>
      <c r="U11" s="239"/>
      <c r="V11" s="241" t="s">
        <v>23</v>
      </c>
      <c r="W11" s="242"/>
      <c r="X11" s="242"/>
      <c r="Y11" s="243"/>
      <c r="Z11" s="203" t="s">
        <v>151</v>
      </c>
      <c r="AA11" s="93"/>
      <c r="AB11" s="93"/>
      <c r="AC11" s="93"/>
      <c r="AD11" s="93"/>
      <c r="AE11" s="204" t="s">
        <v>136</v>
      </c>
      <c r="AF11" s="205"/>
      <c r="AG11" s="205"/>
      <c r="AH11" s="205"/>
      <c r="AI11" s="206"/>
      <c r="AL11" s="1" t="s">
        <v>143</v>
      </c>
    </row>
    <row r="12" spans="1:38" ht="30" customHeight="1" x14ac:dyDescent="0.2">
      <c r="B12" s="218">
        <v>1</v>
      </c>
      <c r="C12" s="218"/>
      <c r="D12" s="218"/>
      <c r="E12" s="219"/>
      <c r="F12" s="252"/>
      <c r="G12" s="212"/>
      <c r="H12" s="212"/>
      <c r="I12" s="212"/>
      <c r="J12" s="212"/>
      <c r="K12" s="212"/>
      <c r="L12" s="212"/>
      <c r="M12" s="213"/>
      <c r="N12" s="253"/>
      <c r="O12" s="254"/>
      <c r="P12" s="254"/>
      <c r="Q12" s="254"/>
      <c r="R12" s="254"/>
      <c r="S12" s="254"/>
      <c r="T12" s="254"/>
      <c r="U12" s="255"/>
      <c r="V12" s="211"/>
      <c r="W12" s="212"/>
      <c r="X12" s="212"/>
      <c r="Y12" s="213"/>
      <c r="Z12" s="211"/>
      <c r="AA12" s="212"/>
      <c r="AB12" s="212"/>
      <c r="AC12" s="212"/>
      <c r="AD12" s="213"/>
      <c r="AE12" s="211"/>
      <c r="AF12" s="212"/>
      <c r="AG12" s="212"/>
      <c r="AH12" s="212"/>
      <c r="AI12" s="214"/>
    </row>
    <row r="13" spans="1:38" ht="30" customHeight="1" x14ac:dyDescent="0.2">
      <c r="B13" s="218">
        <v>2</v>
      </c>
      <c r="C13" s="218"/>
      <c r="D13" s="218"/>
      <c r="E13" s="219"/>
      <c r="F13" s="247"/>
      <c r="G13" s="245"/>
      <c r="H13" s="245"/>
      <c r="I13" s="245"/>
      <c r="J13" s="245"/>
      <c r="K13" s="245"/>
      <c r="L13" s="245"/>
      <c r="M13" s="248"/>
      <c r="N13" s="249"/>
      <c r="O13" s="250"/>
      <c r="P13" s="250"/>
      <c r="Q13" s="250"/>
      <c r="R13" s="250"/>
      <c r="S13" s="250"/>
      <c r="T13" s="250"/>
      <c r="U13" s="251"/>
      <c r="V13" s="244"/>
      <c r="W13" s="245"/>
      <c r="X13" s="245"/>
      <c r="Y13" s="248"/>
      <c r="Z13" s="244"/>
      <c r="AA13" s="245"/>
      <c r="AB13" s="245"/>
      <c r="AC13" s="245"/>
      <c r="AD13" s="248"/>
      <c r="AE13" s="244"/>
      <c r="AF13" s="245"/>
      <c r="AG13" s="245"/>
      <c r="AH13" s="245"/>
      <c r="AI13" s="246"/>
    </row>
    <row r="14" spans="1:38" ht="30" customHeight="1" x14ac:dyDescent="0.2">
      <c r="B14" s="218">
        <v>3</v>
      </c>
      <c r="C14" s="218"/>
      <c r="D14" s="218"/>
      <c r="E14" s="219"/>
      <c r="F14" s="247"/>
      <c r="G14" s="245"/>
      <c r="H14" s="245"/>
      <c r="I14" s="245"/>
      <c r="J14" s="245"/>
      <c r="K14" s="245"/>
      <c r="L14" s="245"/>
      <c r="M14" s="248"/>
      <c r="N14" s="249"/>
      <c r="O14" s="250"/>
      <c r="P14" s="250"/>
      <c r="Q14" s="250"/>
      <c r="R14" s="250"/>
      <c r="S14" s="250"/>
      <c r="T14" s="250"/>
      <c r="U14" s="251"/>
      <c r="V14" s="244"/>
      <c r="W14" s="245"/>
      <c r="X14" s="245"/>
      <c r="Y14" s="248"/>
      <c r="Z14" s="244"/>
      <c r="AA14" s="245"/>
      <c r="AB14" s="245"/>
      <c r="AC14" s="245"/>
      <c r="AD14" s="248"/>
      <c r="AE14" s="244"/>
      <c r="AF14" s="245"/>
      <c r="AG14" s="245"/>
      <c r="AH14" s="245"/>
      <c r="AI14" s="246"/>
    </row>
    <row r="15" spans="1:38" ht="30" customHeight="1" x14ac:dyDescent="0.2">
      <c r="B15" s="218">
        <v>4</v>
      </c>
      <c r="C15" s="218"/>
      <c r="D15" s="218"/>
      <c r="E15" s="219"/>
      <c r="F15" s="247"/>
      <c r="G15" s="245"/>
      <c r="H15" s="245"/>
      <c r="I15" s="245"/>
      <c r="J15" s="245"/>
      <c r="K15" s="245"/>
      <c r="L15" s="245"/>
      <c r="M15" s="248"/>
      <c r="N15" s="249"/>
      <c r="O15" s="250"/>
      <c r="P15" s="250"/>
      <c r="Q15" s="250"/>
      <c r="R15" s="250"/>
      <c r="S15" s="250"/>
      <c r="T15" s="250"/>
      <c r="U15" s="251"/>
      <c r="V15" s="244"/>
      <c r="W15" s="245"/>
      <c r="X15" s="245"/>
      <c r="Y15" s="248"/>
      <c r="Z15" s="244"/>
      <c r="AA15" s="245"/>
      <c r="AB15" s="245"/>
      <c r="AC15" s="245"/>
      <c r="AD15" s="248"/>
      <c r="AE15" s="244"/>
      <c r="AF15" s="245"/>
      <c r="AG15" s="245"/>
      <c r="AH15" s="245"/>
      <c r="AI15" s="246"/>
    </row>
    <row r="16" spans="1:38" ht="30" customHeight="1" x14ac:dyDescent="0.2">
      <c r="B16" s="218">
        <v>5</v>
      </c>
      <c r="C16" s="218"/>
      <c r="D16" s="218"/>
      <c r="E16" s="219"/>
      <c r="F16" s="247"/>
      <c r="G16" s="245"/>
      <c r="H16" s="245"/>
      <c r="I16" s="245"/>
      <c r="J16" s="245"/>
      <c r="K16" s="245"/>
      <c r="L16" s="245"/>
      <c r="M16" s="248"/>
      <c r="N16" s="249"/>
      <c r="O16" s="250"/>
      <c r="P16" s="250"/>
      <c r="Q16" s="250"/>
      <c r="R16" s="250"/>
      <c r="S16" s="250"/>
      <c r="T16" s="250"/>
      <c r="U16" s="251"/>
      <c r="V16" s="244"/>
      <c r="W16" s="245"/>
      <c r="X16" s="245"/>
      <c r="Y16" s="248"/>
      <c r="Z16" s="244"/>
      <c r="AA16" s="245"/>
      <c r="AB16" s="245"/>
      <c r="AC16" s="245"/>
      <c r="AD16" s="248"/>
      <c r="AE16" s="244"/>
      <c r="AF16" s="245"/>
      <c r="AG16" s="245"/>
      <c r="AH16" s="245"/>
      <c r="AI16" s="246"/>
    </row>
    <row r="17" spans="1:35" ht="30" customHeight="1" x14ac:dyDescent="0.2">
      <c r="B17" s="218">
        <v>6</v>
      </c>
      <c r="C17" s="218"/>
      <c r="D17" s="218"/>
      <c r="E17" s="219"/>
      <c r="F17" s="247"/>
      <c r="G17" s="245"/>
      <c r="H17" s="245"/>
      <c r="I17" s="245"/>
      <c r="J17" s="245"/>
      <c r="K17" s="245"/>
      <c r="L17" s="245"/>
      <c r="M17" s="248"/>
      <c r="N17" s="249"/>
      <c r="O17" s="250"/>
      <c r="P17" s="250"/>
      <c r="Q17" s="250"/>
      <c r="R17" s="250"/>
      <c r="S17" s="250"/>
      <c r="T17" s="250"/>
      <c r="U17" s="251"/>
      <c r="V17" s="244"/>
      <c r="W17" s="245"/>
      <c r="X17" s="245"/>
      <c r="Y17" s="248"/>
      <c r="Z17" s="244"/>
      <c r="AA17" s="245"/>
      <c r="AB17" s="245"/>
      <c r="AC17" s="245"/>
      <c r="AD17" s="248"/>
      <c r="AE17" s="244"/>
      <c r="AF17" s="245"/>
      <c r="AG17" s="245"/>
      <c r="AH17" s="245"/>
      <c r="AI17" s="246"/>
    </row>
    <row r="18" spans="1:35" ht="30" customHeight="1" x14ac:dyDescent="0.2">
      <c r="B18" s="218">
        <v>7</v>
      </c>
      <c r="C18" s="218"/>
      <c r="D18" s="218"/>
      <c r="E18" s="219"/>
      <c r="F18" s="247"/>
      <c r="G18" s="245"/>
      <c r="H18" s="245"/>
      <c r="I18" s="245"/>
      <c r="J18" s="245"/>
      <c r="K18" s="245"/>
      <c r="L18" s="245"/>
      <c r="M18" s="248"/>
      <c r="N18" s="249"/>
      <c r="O18" s="250"/>
      <c r="P18" s="250"/>
      <c r="Q18" s="250"/>
      <c r="R18" s="250"/>
      <c r="S18" s="250"/>
      <c r="T18" s="250"/>
      <c r="U18" s="251"/>
      <c r="V18" s="244"/>
      <c r="W18" s="245"/>
      <c r="X18" s="245"/>
      <c r="Y18" s="248"/>
      <c r="Z18" s="244"/>
      <c r="AA18" s="245"/>
      <c r="AB18" s="245"/>
      <c r="AC18" s="245"/>
      <c r="AD18" s="248"/>
      <c r="AE18" s="244"/>
      <c r="AF18" s="245"/>
      <c r="AG18" s="245"/>
      <c r="AH18" s="245"/>
      <c r="AI18" s="246"/>
    </row>
    <row r="19" spans="1:35" ht="30" customHeight="1" thickBot="1" x14ac:dyDescent="0.25">
      <c r="B19" s="218">
        <v>8</v>
      </c>
      <c r="C19" s="218"/>
      <c r="D19" s="218"/>
      <c r="E19" s="219"/>
      <c r="F19" s="256"/>
      <c r="G19" s="208"/>
      <c r="H19" s="208"/>
      <c r="I19" s="208"/>
      <c r="J19" s="208"/>
      <c r="K19" s="208"/>
      <c r="L19" s="208"/>
      <c r="M19" s="257"/>
      <c r="N19" s="258"/>
      <c r="O19" s="259"/>
      <c r="P19" s="259"/>
      <c r="Q19" s="259"/>
      <c r="R19" s="259"/>
      <c r="S19" s="259"/>
      <c r="T19" s="259"/>
      <c r="U19" s="260"/>
      <c r="V19" s="207"/>
      <c r="W19" s="208"/>
      <c r="X19" s="208"/>
      <c r="Y19" s="257"/>
      <c r="Z19" s="207"/>
      <c r="AA19" s="208"/>
      <c r="AB19" s="208"/>
      <c r="AC19" s="208"/>
      <c r="AD19" s="257"/>
      <c r="AE19" s="207"/>
      <c r="AF19" s="208"/>
      <c r="AG19" s="208"/>
      <c r="AH19" s="208"/>
      <c r="AI19" s="209"/>
    </row>
    <row r="20" spans="1:35" ht="21.6" customHeight="1" x14ac:dyDescent="0.2">
      <c r="A20" s="2"/>
      <c r="B20" s="23" t="s">
        <v>6</v>
      </c>
      <c r="C20" s="23"/>
      <c r="D20" s="23"/>
      <c r="E20" s="2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16">
        <f>COUNTA(Z12:AD19)</f>
        <v>0</v>
      </c>
      <c r="AA20" s="216"/>
      <c r="AB20" s="216"/>
      <c r="AC20" s="216"/>
      <c r="AD20" s="216"/>
      <c r="AE20" s="216">
        <f>COUNTA(AE12:AI19)</f>
        <v>0</v>
      </c>
      <c r="AF20" s="216"/>
      <c r="AG20" s="216"/>
      <c r="AH20" s="216"/>
      <c r="AI20" s="216"/>
    </row>
    <row r="21" spans="1:35" ht="21.6" customHeight="1" x14ac:dyDescent="0.2">
      <c r="B21" s="2"/>
      <c r="C21" s="2"/>
      <c r="D21" s="2"/>
      <c r="E21" s="2"/>
      <c r="F21" s="2"/>
      <c r="G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0"/>
      <c r="Z21" s="20"/>
      <c r="AA21" s="20"/>
      <c r="AB21" s="20"/>
      <c r="AC21" s="20"/>
      <c r="AD21" s="20"/>
      <c r="AE21" s="20"/>
      <c r="AF21" s="20"/>
      <c r="AG21" s="20"/>
      <c r="AI21" s="2"/>
    </row>
    <row r="22" spans="1:35" ht="21.6" customHeight="1" x14ac:dyDescent="0.2">
      <c r="AC22" s="210" t="s">
        <v>182</v>
      </c>
      <c r="AD22" s="210"/>
      <c r="AE22" s="210" t="s">
        <v>183</v>
      </c>
      <c r="AF22" s="210"/>
      <c r="AG22" s="210"/>
      <c r="AH22" s="210"/>
      <c r="AI22" s="210"/>
    </row>
    <row r="23" spans="1:35" ht="21.6" customHeight="1" x14ac:dyDescent="0.2">
      <c r="Z23" s="210" t="s">
        <v>107</v>
      </c>
      <c r="AA23" s="210"/>
      <c r="AB23" s="210"/>
      <c r="AC23" s="210">
        <f>COUNTIF($V$12:$Y$19,Z23)</f>
        <v>0</v>
      </c>
      <c r="AD23" s="210"/>
      <c r="AE23" s="210">
        <f>COUNTIFS($V$12:$V$19,Z23,$AE$12:$AE$19,"○")</f>
        <v>0</v>
      </c>
      <c r="AF23" s="210"/>
      <c r="AG23" s="210"/>
      <c r="AH23" s="210"/>
      <c r="AI23" s="210"/>
    </row>
    <row r="24" spans="1:35" ht="21.6" customHeight="1" x14ac:dyDescent="0.2">
      <c r="Z24" s="217" t="s">
        <v>108</v>
      </c>
      <c r="AA24" s="217"/>
      <c r="AB24" s="217"/>
      <c r="AC24" s="217">
        <f>COUNTIF($V$12:$Y$19,Z24)</f>
        <v>0</v>
      </c>
      <c r="AD24" s="217"/>
      <c r="AE24" s="217">
        <f>COUNTIFS($V$12:$V$19,Z24,$AE$12:$AE$19,"○")</f>
        <v>0</v>
      </c>
      <c r="AF24" s="217"/>
      <c r="AG24" s="217"/>
      <c r="AH24" s="217"/>
      <c r="AI24" s="217"/>
    </row>
    <row r="25" spans="1:35" ht="21.6" customHeight="1" x14ac:dyDescent="0.2">
      <c r="AC25" s="215">
        <f>SUM(AC23:AD24)</f>
        <v>0</v>
      </c>
      <c r="AD25" s="215"/>
      <c r="AE25" s="215">
        <f>SUM(AE23:AI24)</f>
        <v>0</v>
      </c>
      <c r="AF25" s="215"/>
      <c r="AG25" s="215"/>
      <c r="AH25" s="215"/>
      <c r="AI25" s="215"/>
    </row>
  </sheetData>
  <mergeCells count="78">
    <mergeCell ref="B19:E19"/>
    <mergeCell ref="F19:M19"/>
    <mergeCell ref="N19:U19"/>
    <mergeCell ref="V19:Y19"/>
    <mergeCell ref="Z19:AD19"/>
    <mergeCell ref="B18:E18"/>
    <mergeCell ref="AE18:AI18"/>
    <mergeCell ref="F18:M18"/>
    <mergeCell ref="N18:U18"/>
    <mergeCell ref="V18:Y18"/>
    <mergeCell ref="Z18:AD18"/>
    <mergeCell ref="B17:E17"/>
    <mergeCell ref="AE17:AI17"/>
    <mergeCell ref="F17:M17"/>
    <mergeCell ref="N17:U17"/>
    <mergeCell ref="V17:Y17"/>
    <mergeCell ref="Z17:AD17"/>
    <mergeCell ref="B16:E16"/>
    <mergeCell ref="AE16:AI16"/>
    <mergeCell ref="F16:M16"/>
    <mergeCell ref="N16:U16"/>
    <mergeCell ref="V16:Y16"/>
    <mergeCell ref="Z16:AD16"/>
    <mergeCell ref="B15:E15"/>
    <mergeCell ref="AE15:AI15"/>
    <mergeCell ref="F15:M15"/>
    <mergeCell ref="N15:U15"/>
    <mergeCell ref="V15:Y15"/>
    <mergeCell ref="Z15:AD15"/>
    <mergeCell ref="F11:M11"/>
    <mergeCell ref="B14:E14"/>
    <mergeCell ref="AE14:AI14"/>
    <mergeCell ref="F14:M14"/>
    <mergeCell ref="N14:U14"/>
    <mergeCell ref="V14:Y14"/>
    <mergeCell ref="Z14:AD14"/>
    <mergeCell ref="B13:E13"/>
    <mergeCell ref="AE13:AI13"/>
    <mergeCell ref="F12:M12"/>
    <mergeCell ref="F13:M13"/>
    <mergeCell ref="N12:U12"/>
    <mergeCell ref="N13:U13"/>
    <mergeCell ref="V12:Y12"/>
    <mergeCell ref="V13:Y13"/>
    <mergeCell ref="Z13:AD13"/>
    <mergeCell ref="B12:E12"/>
    <mergeCell ref="C2:AB3"/>
    <mergeCell ref="AE2:AF2"/>
    <mergeCell ref="B5:E5"/>
    <mergeCell ref="F5:K5"/>
    <mergeCell ref="AE5:AH5"/>
    <mergeCell ref="B6:H6"/>
    <mergeCell ref="B8:E8"/>
    <mergeCell ref="F8:T9"/>
    <mergeCell ref="U8:X8"/>
    <mergeCell ref="Y8:AI9"/>
    <mergeCell ref="B9:E9"/>
    <mergeCell ref="U9:X9"/>
    <mergeCell ref="N11:U11"/>
    <mergeCell ref="B11:E11"/>
    <mergeCell ref="V11:Y11"/>
    <mergeCell ref="AC25:AD25"/>
    <mergeCell ref="AE25:AI25"/>
    <mergeCell ref="AE20:AI20"/>
    <mergeCell ref="AE23:AI23"/>
    <mergeCell ref="AE24:AI24"/>
    <mergeCell ref="Z20:AD20"/>
    <mergeCell ref="AC22:AD22"/>
    <mergeCell ref="Z24:AB24"/>
    <mergeCell ref="AC24:AD24"/>
    <mergeCell ref="Z11:AD11"/>
    <mergeCell ref="AE11:AI11"/>
    <mergeCell ref="AE19:AI19"/>
    <mergeCell ref="Z23:AB23"/>
    <mergeCell ref="AE22:AI22"/>
    <mergeCell ref="AC23:AD23"/>
    <mergeCell ref="Z12:AD12"/>
    <mergeCell ref="AE12:AI12"/>
  </mergeCells>
  <phoneticPr fontId="3"/>
  <dataValidations count="4">
    <dataValidation type="list" allowBlank="1" showInputMessage="1" showErrorMessage="1" sqref="Z12:AI19" xr:uid="{FBB5CD10-C3B4-4446-915A-1B7DCCCA6510}">
      <formula1>"○"</formula1>
    </dataValidation>
    <dataValidation imeMode="on" allowBlank="1" showInputMessage="1" showErrorMessage="1" prompt="姓と名の間に_x000a_全角スペースを_x000a_入れてください" sqref="F12:U19" xr:uid="{47C6B9BE-A3E8-4795-A464-B4083AB8B510}"/>
    <dataValidation type="list" allowBlank="1" showInputMessage="1" showErrorMessage="1" sqref="V12:Y19" xr:uid="{47B30AD9-5688-4A99-A1BA-0B60757F3A72}">
      <formula1>"小１,小２"</formula1>
    </dataValidation>
    <dataValidation allowBlank="1" showInputMessage="1" showErrorMessage="1" prompt="クラブ情報_x000a_シートで入力" sqref="Y8:AI9 F8:T9" xr:uid="{353BBBF7-607D-4757-B825-9E81BFA0874D}"/>
  </dataValidations>
  <printOptions horizontalCentered="1"/>
  <pageMargins left="0.39370078740157483" right="0.39370078740157483" top="0.39370078740157483" bottom="0.19685039370078741" header="0.19685039370078741" footer="0.19685039370078741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B98E0-C1CB-47B8-8D10-FD90C85E64D8}">
  <sheetPr>
    <tabColor rgb="FFFFFF00"/>
  </sheetPr>
  <dimension ref="A1:BV21"/>
  <sheetViews>
    <sheetView showGridLines="0" view="pageBreakPreview" zoomScale="68" zoomScaleNormal="100" zoomScaleSheetLayoutView="68" workbookViewId="0">
      <pane ySplit="11" topLeftCell="A12" activePane="bottomLeft" state="frozen"/>
      <selection activeCell="AM2" sqref="AM2:BL3"/>
      <selection pane="bottomLeft" activeCell="AM2" sqref="AM2:BL3"/>
    </sheetView>
  </sheetViews>
  <sheetFormatPr defaultColWidth="9" defaultRowHeight="21.6" customHeight="1" x14ac:dyDescent="0.2"/>
  <cols>
    <col min="1" max="292" width="2.6640625" style="1" customWidth="1"/>
    <col min="293" max="16384" width="9" style="1"/>
  </cols>
  <sheetData>
    <row r="1" spans="1:74" ht="9.9" customHeight="1" x14ac:dyDescent="0.2"/>
    <row r="2" spans="1:74" ht="21.6" customHeight="1" thickBot="1" x14ac:dyDescent="0.25">
      <c r="A2" s="2"/>
      <c r="B2" s="2"/>
      <c r="C2" s="220" t="s">
        <v>193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E2" s="221" t="s">
        <v>43</v>
      </c>
      <c r="AF2" s="221"/>
      <c r="AG2" s="33"/>
      <c r="AH2" s="35" t="s">
        <v>39</v>
      </c>
      <c r="AI2" s="33"/>
      <c r="AK2" s="2"/>
      <c r="AL2" s="2"/>
      <c r="AM2" s="220" t="s">
        <v>193</v>
      </c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F2" s="220"/>
      <c r="BG2" s="220"/>
      <c r="BH2" s="220"/>
      <c r="BI2" s="220"/>
      <c r="BJ2" s="220"/>
      <c r="BK2" s="220"/>
      <c r="BL2" s="220"/>
      <c r="BO2" s="221" t="s">
        <v>43</v>
      </c>
      <c r="BP2" s="221"/>
      <c r="BQ2" s="33"/>
      <c r="BR2" s="35" t="s">
        <v>39</v>
      </c>
      <c r="BS2" s="33"/>
    </row>
    <row r="3" spans="1:74" ht="21.6" customHeight="1" x14ac:dyDescent="0.2">
      <c r="A3" s="2"/>
      <c r="B3" s="2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"/>
      <c r="AD3" s="2"/>
      <c r="AE3" s="2"/>
      <c r="AF3" s="2"/>
      <c r="AG3" s="2"/>
      <c r="AK3" s="2"/>
      <c r="AL3" s="2"/>
      <c r="AM3" s="220"/>
      <c r="AN3" s="220"/>
      <c r="AO3" s="220"/>
      <c r="AP3" s="220"/>
      <c r="AQ3" s="220"/>
      <c r="AR3" s="220"/>
      <c r="AS3" s="220"/>
      <c r="AT3" s="220"/>
      <c r="AU3" s="220"/>
      <c r="AV3" s="220"/>
      <c r="AW3" s="220"/>
      <c r="AX3" s="220"/>
      <c r="AY3" s="220"/>
      <c r="AZ3" s="220"/>
      <c r="BA3" s="220"/>
      <c r="BB3" s="220"/>
      <c r="BC3" s="220"/>
      <c r="BD3" s="220"/>
      <c r="BE3" s="220"/>
      <c r="BF3" s="220"/>
      <c r="BG3" s="220"/>
      <c r="BH3" s="220"/>
      <c r="BI3" s="220"/>
      <c r="BJ3" s="220"/>
      <c r="BK3" s="220"/>
      <c r="BL3" s="220"/>
      <c r="BM3" s="2"/>
      <c r="BN3" s="2"/>
      <c r="BO3" s="2"/>
      <c r="BP3" s="2"/>
      <c r="BQ3" s="2"/>
    </row>
    <row r="4" spans="1:74" ht="9.9" customHeight="1" x14ac:dyDescent="0.2"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L4" s="2"/>
      <c r="AM4" s="2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2"/>
      <c r="BO4" s="2"/>
      <c r="BP4" s="2"/>
      <c r="BQ4" s="2"/>
      <c r="BR4" s="2"/>
    </row>
    <row r="5" spans="1:74" s="14" customFormat="1" ht="30" customHeight="1" x14ac:dyDescent="0.2">
      <c r="B5" s="222" t="s">
        <v>67</v>
      </c>
      <c r="C5" s="222"/>
      <c r="D5" s="222"/>
      <c r="E5" s="222"/>
      <c r="F5" s="223" t="s">
        <v>8</v>
      </c>
      <c r="G5" s="223"/>
      <c r="H5" s="223"/>
      <c r="I5" s="223"/>
      <c r="J5" s="223"/>
      <c r="K5" s="223"/>
      <c r="AE5" s="224">
        <f>COUNTA(F12:M19)</f>
        <v>0</v>
      </c>
      <c r="AF5" s="225"/>
      <c r="AG5" s="225"/>
      <c r="AH5" s="225"/>
      <c r="AI5" s="15" t="s">
        <v>15</v>
      </c>
      <c r="AL5" s="222" t="s">
        <v>67</v>
      </c>
      <c r="AM5" s="222"/>
      <c r="AN5" s="222"/>
      <c r="AO5" s="222"/>
      <c r="AP5" s="223" t="s">
        <v>8</v>
      </c>
      <c r="AQ5" s="223"/>
      <c r="AR5" s="223"/>
      <c r="AS5" s="223"/>
      <c r="AT5" s="223"/>
      <c r="AU5" s="223"/>
      <c r="BO5" s="224">
        <f>COUNTA(AP12:AW19)</f>
        <v>0</v>
      </c>
      <c r="BP5" s="225"/>
      <c r="BQ5" s="225"/>
      <c r="BR5" s="225"/>
      <c r="BS5" s="15" t="s">
        <v>15</v>
      </c>
    </row>
    <row r="6" spans="1:74" s="14" customFormat="1" ht="30" customHeight="1" x14ac:dyDescent="0.2">
      <c r="B6" s="226" t="s">
        <v>64</v>
      </c>
      <c r="C6" s="226"/>
      <c r="D6" s="226"/>
      <c r="E6" s="226"/>
      <c r="F6" s="226"/>
      <c r="G6" s="226"/>
      <c r="H6" s="226"/>
      <c r="I6" s="16"/>
      <c r="J6" s="16" t="s">
        <v>130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 t="s">
        <v>68</v>
      </c>
      <c r="Z6" s="16"/>
      <c r="AA6" s="16"/>
      <c r="AB6" s="16"/>
      <c r="AC6" s="16"/>
      <c r="AD6" s="16"/>
      <c r="AE6" s="16"/>
      <c r="AF6" s="16"/>
      <c r="AG6" s="16"/>
      <c r="AH6" s="16"/>
      <c r="AI6" s="17"/>
      <c r="AL6" s="226" t="s">
        <v>64</v>
      </c>
      <c r="AM6" s="226"/>
      <c r="AN6" s="226"/>
      <c r="AO6" s="226"/>
      <c r="AP6" s="226"/>
      <c r="AQ6" s="226"/>
      <c r="AR6" s="226"/>
      <c r="AS6" s="16"/>
      <c r="AT6" s="16" t="s">
        <v>130</v>
      </c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 t="s">
        <v>46</v>
      </c>
      <c r="BJ6" s="16"/>
      <c r="BK6" s="16"/>
      <c r="BL6" s="16"/>
      <c r="BM6" s="16"/>
      <c r="BN6" s="16"/>
      <c r="BO6" s="16"/>
      <c r="BP6" s="16"/>
      <c r="BQ6" s="16"/>
      <c r="BR6" s="16"/>
      <c r="BS6" s="17"/>
    </row>
    <row r="7" spans="1:74" ht="9.9" customHeight="1" x14ac:dyDescent="0.2">
      <c r="B7" s="18"/>
      <c r="C7" s="18"/>
      <c r="D7" s="18"/>
      <c r="E7" s="18"/>
      <c r="F7" s="18"/>
      <c r="G7" s="18"/>
      <c r="H7" s="19"/>
      <c r="I7" s="19"/>
      <c r="J7" s="19"/>
      <c r="K7" s="19"/>
      <c r="L7" s="19"/>
      <c r="M7" s="19"/>
      <c r="N7" s="20"/>
      <c r="O7" s="20"/>
      <c r="P7" s="20"/>
      <c r="Q7" s="20"/>
      <c r="R7" s="20"/>
      <c r="S7" s="20"/>
      <c r="X7" s="21"/>
      <c r="AL7" s="18"/>
      <c r="AM7" s="18"/>
      <c r="AN7" s="18"/>
      <c r="AO7" s="18"/>
      <c r="AP7" s="18"/>
      <c r="AQ7" s="18"/>
      <c r="AR7" s="19"/>
      <c r="AS7" s="19"/>
      <c r="AT7" s="19"/>
      <c r="AU7" s="19"/>
      <c r="AV7" s="19"/>
      <c r="AW7" s="19"/>
      <c r="AX7" s="20"/>
      <c r="AY7" s="20"/>
      <c r="AZ7" s="20"/>
      <c r="BA7" s="20"/>
      <c r="BB7" s="20"/>
      <c r="BC7" s="20"/>
      <c r="BH7" s="21"/>
    </row>
    <row r="8" spans="1:74" ht="21.6" customHeight="1" x14ac:dyDescent="0.2">
      <c r="A8" s="2"/>
      <c r="B8" s="227" t="s">
        <v>0</v>
      </c>
      <c r="C8" s="227"/>
      <c r="D8" s="227"/>
      <c r="E8" s="227"/>
      <c r="F8" s="110" t="str">
        <f>IF(クラブ情報!$J$6="","",クラブ情報!$J$6)</f>
        <v/>
      </c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228"/>
      <c r="U8" s="230" t="s">
        <v>4</v>
      </c>
      <c r="V8" s="231"/>
      <c r="W8" s="231"/>
      <c r="X8" s="232"/>
      <c r="Y8" s="110" t="str">
        <f>IF(クラブ情報!$J$8="","",クラブ情報!$J$8)</f>
        <v/>
      </c>
      <c r="Z8" s="111"/>
      <c r="AA8" s="111"/>
      <c r="AB8" s="111"/>
      <c r="AC8" s="111"/>
      <c r="AD8" s="111"/>
      <c r="AE8" s="111"/>
      <c r="AF8" s="111"/>
      <c r="AG8" s="111"/>
      <c r="AH8" s="111"/>
      <c r="AI8" s="228"/>
      <c r="AK8" s="2"/>
      <c r="AL8" s="227" t="s">
        <v>0</v>
      </c>
      <c r="AM8" s="227"/>
      <c r="AN8" s="227"/>
      <c r="AO8" s="227"/>
      <c r="AP8" s="110" t="str">
        <f>IF(クラブ情報!$J$6="","",クラブ情報!$J$6)</f>
        <v/>
      </c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228"/>
      <c r="BE8" s="230" t="s">
        <v>4</v>
      </c>
      <c r="BF8" s="231"/>
      <c r="BG8" s="231"/>
      <c r="BH8" s="232"/>
      <c r="BI8" s="110" t="str">
        <f>IF(クラブ情報!$J$8="","",クラブ情報!$J$8)</f>
        <v/>
      </c>
      <c r="BJ8" s="111"/>
      <c r="BK8" s="111"/>
      <c r="BL8" s="111"/>
      <c r="BM8" s="111"/>
      <c r="BN8" s="111"/>
      <c r="BO8" s="111"/>
      <c r="BP8" s="111"/>
      <c r="BQ8" s="111"/>
      <c r="BR8" s="111"/>
      <c r="BS8" s="228"/>
    </row>
    <row r="9" spans="1:74" ht="21.6" customHeight="1" x14ac:dyDescent="0.2">
      <c r="A9" s="2"/>
      <c r="B9" s="233" t="s">
        <v>1</v>
      </c>
      <c r="C9" s="233"/>
      <c r="D9" s="233"/>
      <c r="E9" s="233"/>
      <c r="F9" s="112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229"/>
      <c r="U9" s="234" t="s">
        <v>5</v>
      </c>
      <c r="V9" s="235"/>
      <c r="W9" s="235"/>
      <c r="X9" s="236"/>
      <c r="Y9" s="112"/>
      <c r="Z9" s="113"/>
      <c r="AA9" s="113"/>
      <c r="AB9" s="113"/>
      <c r="AC9" s="113"/>
      <c r="AD9" s="113"/>
      <c r="AE9" s="113"/>
      <c r="AF9" s="113"/>
      <c r="AG9" s="113"/>
      <c r="AH9" s="113"/>
      <c r="AI9" s="229"/>
      <c r="AK9" s="2"/>
      <c r="AL9" s="233" t="s">
        <v>1</v>
      </c>
      <c r="AM9" s="233"/>
      <c r="AN9" s="233"/>
      <c r="AO9" s="233"/>
      <c r="AP9" s="112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229"/>
      <c r="BE9" s="234" t="s">
        <v>5</v>
      </c>
      <c r="BF9" s="235"/>
      <c r="BG9" s="235"/>
      <c r="BH9" s="236"/>
      <c r="BI9" s="112"/>
      <c r="BJ9" s="113"/>
      <c r="BK9" s="113"/>
      <c r="BL9" s="113"/>
      <c r="BM9" s="113"/>
      <c r="BN9" s="113"/>
      <c r="BO9" s="113"/>
      <c r="BP9" s="113"/>
      <c r="BQ9" s="113"/>
      <c r="BR9" s="113"/>
      <c r="BS9" s="229"/>
    </row>
    <row r="10" spans="1:74" ht="21.6" customHeight="1" x14ac:dyDescent="0.2">
      <c r="B10" s="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L10" s="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</row>
    <row r="11" spans="1:74" ht="30" customHeight="1" thickBot="1" x14ac:dyDescent="0.25">
      <c r="B11" s="240" t="s">
        <v>3</v>
      </c>
      <c r="C11" s="240"/>
      <c r="D11" s="240"/>
      <c r="E11" s="240"/>
      <c r="F11" s="237" t="s">
        <v>7</v>
      </c>
      <c r="G11" s="238"/>
      <c r="H11" s="238"/>
      <c r="I11" s="238"/>
      <c r="J11" s="238"/>
      <c r="K11" s="238"/>
      <c r="L11" s="238"/>
      <c r="M11" s="239"/>
      <c r="N11" s="237" t="s">
        <v>17</v>
      </c>
      <c r="O11" s="238"/>
      <c r="P11" s="238"/>
      <c r="Q11" s="238"/>
      <c r="R11" s="238"/>
      <c r="S11" s="238"/>
      <c r="T11" s="238"/>
      <c r="U11" s="239"/>
      <c r="V11" s="203" t="s">
        <v>135</v>
      </c>
      <c r="W11" s="203"/>
      <c r="X11" s="203"/>
      <c r="Y11" s="203"/>
      <c r="Z11" s="203"/>
      <c r="AA11" s="264" t="s">
        <v>154</v>
      </c>
      <c r="AB11" s="265"/>
      <c r="AC11" s="265"/>
      <c r="AD11" s="266"/>
      <c r="AE11" s="261" t="s">
        <v>150</v>
      </c>
      <c r="AF11" s="262"/>
      <c r="AG11" s="262"/>
      <c r="AH11" s="262"/>
      <c r="AI11" s="263"/>
      <c r="AL11" s="240" t="s">
        <v>3</v>
      </c>
      <c r="AM11" s="240"/>
      <c r="AN11" s="240"/>
      <c r="AO11" s="240"/>
      <c r="AP11" s="237" t="s">
        <v>7</v>
      </c>
      <c r="AQ11" s="238"/>
      <c r="AR11" s="238"/>
      <c r="AS11" s="238"/>
      <c r="AT11" s="238"/>
      <c r="AU11" s="238"/>
      <c r="AV11" s="238"/>
      <c r="AW11" s="239"/>
      <c r="AX11" s="237" t="s">
        <v>17</v>
      </c>
      <c r="AY11" s="238"/>
      <c r="AZ11" s="238"/>
      <c r="BA11" s="238"/>
      <c r="BB11" s="238"/>
      <c r="BC11" s="238"/>
      <c r="BD11" s="238"/>
      <c r="BE11" s="239"/>
      <c r="BF11" s="203" t="s">
        <v>135</v>
      </c>
      <c r="BG11" s="203"/>
      <c r="BH11" s="203"/>
      <c r="BI11" s="203"/>
      <c r="BJ11" s="203"/>
      <c r="BK11" s="264" t="s">
        <v>154</v>
      </c>
      <c r="BL11" s="265"/>
      <c r="BM11" s="265"/>
      <c r="BN11" s="266"/>
      <c r="BO11" s="261" t="s">
        <v>150</v>
      </c>
      <c r="BP11" s="262"/>
      <c r="BQ11" s="262"/>
      <c r="BR11" s="262"/>
      <c r="BS11" s="263"/>
      <c r="BV11" s="1" t="s">
        <v>143</v>
      </c>
    </row>
    <row r="12" spans="1:74" ht="30" customHeight="1" x14ac:dyDescent="0.2">
      <c r="B12" s="218">
        <v>1</v>
      </c>
      <c r="C12" s="218"/>
      <c r="D12" s="218"/>
      <c r="E12" s="219"/>
      <c r="F12" s="252"/>
      <c r="G12" s="212"/>
      <c r="H12" s="212"/>
      <c r="I12" s="212"/>
      <c r="J12" s="212"/>
      <c r="K12" s="212"/>
      <c r="L12" s="212"/>
      <c r="M12" s="213"/>
      <c r="N12" s="253"/>
      <c r="O12" s="254"/>
      <c r="P12" s="254"/>
      <c r="Q12" s="254"/>
      <c r="R12" s="254"/>
      <c r="S12" s="254"/>
      <c r="T12" s="254"/>
      <c r="U12" s="255"/>
      <c r="V12" s="211"/>
      <c r="W12" s="212"/>
      <c r="X12" s="212"/>
      <c r="Y12" s="212"/>
      <c r="Z12" s="213"/>
      <c r="AA12" s="253"/>
      <c r="AB12" s="254"/>
      <c r="AC12" s="254"/>
      <c r="AD12" s="255"/>
      <c r="AE12" s="212"/>
      <c r="AF12" s="212"/>
      <c r="AG12" s="212"/>
      <c r="AH12" s="212"/>
      <c r="AI12" s="214"/>
      <c r="AJ12" s="24">
        <f t="shared" ref="AJ12:AJ19" si="0">IF(AND(V12="",AE12="○"),1,0)</f>
        <v>0</v>
      </c>
      <c r="AL12" s="218">
        <v>1</v>
      </c>
      <c r="AM12" s="218"/>
      <c r="AN12" s="218"/>
      <c r="AO12" s="219"/>
      <c r="AP12" s="252"/>
      <c r="AQ12" s="212"/>
      <c r="AR12" s="212"/>
      <c r="AS12" s="212"/>
      <c r="AT12" s="212"/>
      <c r="AU12" s="212"/>
      <c r="AV12" s="212"/>
      <c r="AW12" s="213"/>
      <c r="AX12" s="253"/>
      <c r="AY12" s="254"/>
      <c r="AZ12" s="254"/>
      <c r="BA12" s="254"/>
      <c r="BB12" s="254"/>
      <c r="BC12" s="254"/>
      <c r="BD12" s="254"/>
      <c r="BE12" s="255"/>
      <c r="BF12" s="211"/>
      <c r="BG12" s="212"/>
      <c r="BH12" s="212"/>
      <c r="BI12" s="212"/>
      <c r="BJ12" s="213"/>
      <c r="BK12" s="253"/>
      <c r="BL12" s="254"/>
      <c r="BM12" s="254"/>
      <c r="BN12" s="255"/>
      <c r="BO12" s="212"/>
      <c r="BP12" s="212"/>
      <c r="BQ12" s="212"/>
      <c r="BR12" s="212"/>
      <c r="BS12" s="214"/>
      <c r="BT12" s="24">
        <f t="shared" ref="BT12:BT19" si="1">IF(AND(BF12="",BO12="○"),1,0)</f>
        <v>0</v>
      </c>
    </row>
    <row r="13" spans="1:74" ht="30" customHeight="1" x14ac:dyDescent="0.2">
      <c r="B13" s="218">
        <v>2</v>
      </c>
      <c r="C13" s="218"/>
      <c r="D13" s="218"/>
      <c r="E13" s="219"/>
      <c r="F13" s="247"/>
      <c r="G13" s="245"/>
      <c r="H13" s="245"/>
      <c r="I13" s="245"/>
      <c r="J13" s="245"/>
      <c r="K13" s="245"/>
      <c r="L13" s="245"/>
      <c r="M13" s="248"/>
      <c r="N13" s="249"/>
      <c r="O13" s="250"/>
      <c r="P13" s="250"/>
      <c r="Q13" s="250"/>
      <c r="R13" s="250"/>
      <c r="S13" s="250"/>
      <c r="T13" s="250"/>
      <c r="U13" s="251"/>
      <c r="V13" s="244"/>
      <c r="W13" s="245"/>
      <c r="X13" s="245"/>
      <c r="Y13" s="245"/>
      <c r="Z13" s="248"/>
      <c r="AA13" s="249"/>
      <c r="AB13" s="250"/>
      <c r="AC13" s="250"/>
      <c r="AD13" s="251"/>
      <c r="AE13" s="245"/>
      <c r="AF13" s="245"/>
      <c r="AG13" s="245"/>
      <c r="AH13" s="245"/>
      <c r="AI13" s="246"/>
      <c r="AJ13" s="24">
        <f t="shared" si="0"/>
        <v>0</v>
      </c>
      <c r="AL13" s="218">
        <v>2</v>
      </c>
      <c r="AM13" s="218"/>
      <c r="AN13" s="218"/>
      <c r="AO13" s="219"/>
      <c r="AP13" s="247"/>
      <c r="AQ13" s="245"/>
      <c r="AR13" s="245"/>
      <c r="AS13" s="245"/>
      <c r="AT13" s="245"/>
      <c r="AU13" s="245"/>
      <c r="AV13" s="245"/>
      <c r="AW13" s="248"/>
      <c r="AX13" s="249"/>
      <c r="AY13" s="250"/>
      <c r="AZ13" s="250"/>
      <c r="BA13" s="250"/>
      <c r="BB13" s="250"/>
      <c r="BC13" s="250"/>
      <c r="BD13" s="250"/>
      <c r="BE13" s="251"/>
      <c r="BF13" s="244"/>
      <c r="BG13" s="245"/>
      <c r="BH13" s="245"/>
      <c r="BI13" s="245"/>
      <c r="BJ13" s="248"/>
      <c r="BK13" s="249"/>
      <c r="BL13" s="250"/>
      <c r="BM13" s="250"/>
      <c r="BN13" s="251"/>
      <c r="BO13" s="245"/>
      <c r="BP13" s="245"/>
      <c r="BQ13" s="245"/>
      <c r="BR13" s="245"/>
      <c r="BS13" s="246"/>
      <c r="BT13" s="24">
        <f t="shared" si="1"/>
        <v>0</v>
      </c>
    </row>
    <row r="14" spans="1:74" ht="30" customHeight="1" x14ac:dyDescent="0.2">
      <c r="B14" s="218">
        <v>3</v>
      </c>
      <c r="C14" s="218"/>
      <c r="D14" s="218"/>
      <c r="E14" s="219"/>
      <c r="F14" s="247"/>
      <c r="G14" s="245"/>
      <c r="H14" s="245"/>
      <c r="I14" s="245"/>
      <c r="J14" s="245"/>
      <c r="K14" s="245"/>
      <c r="L14" s="245"/>
      <c r="M14" s="248"/>
      <c r="N14" s="249"/>
      <c r="O14" s="250"/>
      <c r="P14" s="250"/>
      <c r="Q14" s="250"/>
      <c r="R14" s="250"/>
      <c r="S14" s="250"/>
      <c r="T14" s="250"/>
      <c r="U14" s="251"/>
      <c r="V14" s="244"/>
      <c r="W14" s="245"/>
      <c r="X14" s="245"/>
      <c r="Y14" s="245"/>
      <c r="Z14" s="248"/>
      <c r="AA14" s="249"/>
      <c r="AB14" s="250"/>
      <c r="AC14" s="250"/>
      <c r="AD14" s="251"/>
      <c r="AE14" s="245"/>
      <c r="AF14" s="245"/>
      <c r="AG14" s="245"/>
      <c r="AH14" s="245"/>
      <c r="AI14" s="246"/>
      <c r="AJ14" s="24">
        <f t="shared" si="0"/>
        <v>0</v>
      </c>
      <c r="AL14" s="218">
        <v>3</v>
      </c>
      <c r="AM14" s="218"/>
      <c r="AN14" s="218"/>
      <c r="AO14" s="219"/>
      <c r="AP14" s="247"/>
      <c r="AQ14" s="245"/>
      <c r="AR14" s="245"/>
      <c r="AS14" s="245"/>
      <c r="AT14" s="245"/>
      <c r="AU14" s="245"/>
      <c r="AV14" s="245"/>
      <c r="AW14" s="248"/>
      <c r="AX14" s="249"/>
      <c r="AY14" s="250"/>
      <c r="AZ14" s="250"/>
      <c r="BA14" s="250"/>
      <c r="BB14" s="250"/>
      <c r="BC14" s="250"/>
      <c r="BD14" s="250"/>
      <c r="BE14" s="251"/>
      <c r="BF14" s="244"/>
      <c r="BG14" s="245"/>
      <c r="BH14" s="245"/>
      <c r="BI14" s="245"/>
      <c r="BJ14" s="248"/>
      <c r="BK14" s="249"/>
      <c r="BL14" s="250"/>
      <c r="BM14" s="250"/>
      <c r="BN14" s="251"/>
      <c r="BO14" s="245"/>
      <c r="BP14" s="245"/>
      <c r="BQ14" s="245"/>
      <c r="BR14" s="245"/>
      <c r="BS14" s="246"/>
      <c r="BT14" s="24">
        <f t="shared" si="1"/>
        <v>0</v>
      </c>
    </row>
    <row r="15" spans="1:74" ht="30" customHeight="1" x14ac:dyDescent="0.2">
      <c r="B15" s="218">
        <v>4</v>
      </c>
      <c r="C15" s="218"/>
      <c r="D15" s="218"/>
      <c r="E15" s="219"/>
      <c r="F15" s="247"/>
      <c r="G15" s="245"/>
      <c r="H15" s="245"/>
      <c r="I15" s="245"/>
      <c r="J15" s="245"/>
      <c r="K15" s="245"/>
      <c r="L15" s="245"/>
      <c r="M15" s="248"/>
      <c r="N15" s="249"/>
      <c r="O15" s="250"/>
      <c r="P15" s="250"/>
      <c r="Q15" s="250"/>
      <c r="R15" s="250"/>
      <c r="S15" s="250"/>
      <c r="T15" s="250"/>
      <c r="U15" s="251"/>
      <c r="V15" s="244"/>
      <c r="W15" s="245"/>
      <c r="X15" s="245"/>
      <c r="Y15" s="245"/>
      <c r="Z15" s="248"/>
      <c r="AA15" s="249"/>
      <c r="AB15" s="250"/>
      <c r="AC15" s="250"/>
      <c r="AD15" s="251"/>
      <c r="AE15" s="245"/>
      <c r="AF15" s="245"/>
      <c r="AG15" s="245"/>
      <c r="AH15" s="245"/>
      <c r="AI15" s="246"/>
      <c r="AJ15" s="24">
        <f t="shared" si="0"/>
        <v>0</v>
      </c>
      <c r="AL15" s="218">
        <v>4</v>
      </c>
      <c r="AM15" s="218"/>
      <c r="AN15" s="218"/>
      <c r="AO15" s="219"/>
      <c r="AP15" s="247"/>
      <c r="AQ15" s="245"/>
      <c r="AR15" s="245"/>
      <c r="AS15" s="245"/>
      <c r="AT15" s="245"/>
      <c r="AU15" s="245"/>
      <c r="AV15" s="245"/>
      <c r="AW15" s="248"/>
      <c r="AX15" s="249"/>
      <c r="AY15" s="250"/>
      <c r="AZ15" s="250"/>
      <c r="BA15" s="250"/>
      <c r="BB15" s="250"/>
      <c r="BC15" s="250"/>
      <c r="BD15" s="250"/>
      <c r="BE15" s="251"/>
      <c r="BF15" s="244"/>
      <c r="BG15" s="245"/>
      <c r="BH15" s="245"/>
      <c r="BI15" s="245"/>
      <c r="BJ15" s="248"/>
      <c r="BK15" s="249"/>
      <c r="BL15" s="250"/>
      <c r="BM15" s="250"/>
      <c r="BN15" s="251"/>
      <c r="BO15" s="245"/>
      <c r="BP15" s="245"/>
      <c r="BQ15" s="245"/>
      <c r="BR15" s="245"/>
      <c r="BS15" s="246"/>
      <c r="BT15" s="24">
        <f t="shared" si="1"/>
        <v>0</v>
      </c>
    </row>
    <row r="16" spans="1:74" ht="30" customHeight="1" x14ac:dyDescent="0.2">
      <c r="B16" s="218">
        <v>5</v>
      </c>
      <c r="C16" s="218"/>
      <c r="D16" s="218"/>
      <c r="E16" s="219"/>
      <c r="F16" s="247"/>
      <c r="G16" s="245"/>
      <c r="H16" s="245"/>
      <c r="I16" s="245"/>
      <c r="J16" s="245"/>
      <c r="K16" s="245"/>
      <c r="L16" s="245"/>
      <c r="M16" s="248"/>
      <c r="N16" s="249"/>
      <c r="O16" s="250"/>
      <c r="P16" s="250"/>
      <c r="Q16" s="250"/>
      <c r="R16" s="250"/>
      <c r="S16" s="250"/>
      <c r="T16" s="250"/>
      <c r="U16" s="251"/>
      <c r="V16" s="244"/>
      <c r="W16" s="245"/>
      <c r="X16" s="245"/>
      <c r="Y16" s="245"/>
      <c r="Z16" s="248"/>
      <c r="AA16" s="249"/>
      <c r="AB16" s="250"/>
      <c r="AC16" s="250"/>
      <c r="AD16" s="251"/>
      <c r="AE16" s="245"/>
      <c r="AF16" s="245"/>
      <c r="AG16" s="245"/>
      <c r="AH16" s="245"/>
      <c r="AI16" s="246"/>
      <c r="AJ16" s="24">
        <f t="shared" si="0"/>
        <v>0</v>
      </c>
      <c r="AL16" s="218">
        <v>5</v>
      </c>
      <c r="AM16" s="218"/>
      <c r="AN16" s="218"/>
      <c r="AO16" s="219"/>
      <c r="AP16" s="247"/>
      <c r="AQ16" s="245"/>
      <c r="AR16" s="245"/>
      <c r="AS16" s="245"/>
      <c r="AT16" s="245"/>
      <c r="AU16" s="245"/>
      <c r="AV16" s="245"/>
      <c r="AW16" s="248"/>
      <c r="AX16" s="249"/>
      <c r="AY16" s="250"/>
      <c r="AZ16" s="250"/>
      <c r="BA16" s="250"/>
      <c r="BB16" s="250"/>
      <c r="BC16" s="250"/>
      <c r="BD16" s="250"/>
      <c r="BE16" s="251"/>
      <c r="BF16" s="244"/>
      <c r="BG16" s="245"/>
      <c r="BH16" s="245"/>
      <c r="BI16" s="245"/>
      <c r="BJ16" s="248"/>
      <c r="BK16" s="249"/>
      <c r="BL16" s="250"/>
      <c r="BM16" s="250"/>
      <c r="BN16" s="251"/>
      <c r="BO16" s="245"/>
      <c r="BP16" s="245"/>
      <c r="BQ16" s="245"/>
      <c r="BR16" s="245"/>
      <c r="BS16" s="246"/>
      <c r="BT16" s="24">
        <f t="shared" si="1"/>
        <v>0</v>
      </c>
    </row>
    <row r="17" spans="1:72" ht="30" customHeight="1" x14ac:dyDescent="0.2">
      <c r="B17" s="218">
        <v>6</v>
      </c>
      <c r="C17" s="218"/>
      <c r="D17" s="218"/>
      <c r="E17" s="219"/>
      <c r="F17" s="247"/>
      <c r="G17" s="245"/>
      <c r="H17" s="245"/>
      <c r="I17" s="245"/>
      <c r="J17" s="245"/>
      <c r="K17" s="245"/>
      <c r="L17" s="245"/>
      <c r="M17" s="248"/>
      <c r="N17" s="249"/>
      <c r="O17" s="250"/>
      <c r="P17" s="250"/>
      <c r="Q17" s="250"/>
      <c r="R17" s="250"/>
      <c r="S17" s="250"/>
      <c r="T17" s="250"/>
      <c r="U17" s="251"/>
      <c r="V17" s="244"/>
      <c r="W17" s="245"/>
      <c r="X17" s="245"/>
      <c r="Y17" s="245"/>
      <c r="Z17" s="248"/>
      <c r="AA17" s="249"/>
      <c r="AB17" s="250"/>
      <c r="AC17" s="250"/>
      <c r="AD17" s="251"/>
      <c r="AE17" s="245"/>
      <c r="AF17" s="245"/>
      <c r="AG17" s="245"/>
      <c r="AH17" s="245"/>
      <c r="AI17" s="246"/>
      <c r="AJ17" s="24">
        <f t="shared" si="0"/>
        <v>0</v>
      </c>
      <c r="AL17" s="218">
        <v>6</v>
      </c>
      <c r="AM17" s="218"/>
      <c r="AN17" s="218"/>
      <c r="AO17" s="219"/>
      <c r="AP17" s="247"/>
      <c r="AQ17" s="245"/>
      <c r="AR17" s="245"/>
      <c r="AS17" s="245"/>
      <c r="AT17" s="245"/>
      <c r="AU17" s="245"/>
      <c r="AV17" s="245"/>
      <c r="AW17" s="248"/>
      <c r="AX17" s="249"/>
      <c r="AY17" s="250"/>
      <c r="AZ17" s="250"/>
      <c r="BA17" s="250"/>
      <c r="BB17" s="250"/>
      <c r="BC17" s="250"/>
      <c r="BD17" s="250"/>
      <c r="BE17" s="251"/>
      <c r="BF17" s="244"/>
      <c r="BG17" s="245"/>
      <c r="BH17" s="245"/>
      <c r="BI17" s="245"/>
      <c r="BJ17" s="248"/>
      <c r="BK17" s="249"/>
      <c r="BL17" s="250"/>
      <c r="BM17" s="250"/>
      <c r="BN17" s="251"/>
      <c r="BO17" s="245"/>
      <c r="BP17" s="245"/>
      <c r="BQ17" s="245"/>
      <c r="BR17" s="245"/>
      <c r="BS17" s="246"/>
      <c r="BT17" s="24">
        <f t="shared" si="1"/>
        <v>0</v>
      </c>
    </row>
    <row r="18" spans="1:72" ht="30" customHeight="1" x14ac:dyDescent="0.2">
      <c r="B18" s="218">
        <v>7</v>
      </c>
      <c r="C18" s="218"/>
      <c r="D18" s="218"/>
      <c r="E18" s="219"/>
      <c r="F18" s="247"/>
      <c r="G18" s="245"/>
      <c r="H18" s="245"/>
      <c r="I18" s="245"/>
      <c r="J18" s="245"/>
      <c r="K18" s="245"/>
      <c r="L18" s="245"/>
      <c r="M18" s="248"/>
      <c r="N18" s="249"/>
      <c r="O18" s="250"/>
      <c r="P18" s="250"/>
      <c r="Q18" s="250"/>
      <c r="R18" s="250"/>
      <c r="S18" s="250"/>
      <c r="T18" s="250"/>
      <c r="U18" s="251"/>
      <c r="V18" s="244"/>
      <c r="W18" s="245"/>
      <c r="X18" s="245"/>
      <c r="Y18" s="245"/>
      <c r="Z18" s="248"/>
      <c r="AA18" s="249"/>
      <c r="AB18" s="250"/>
      <c r="AC18" s="250"/>
      <c r="AD18" s="251"/>
      <c r="AE18" s="245"/>
      <c r="AF18" s="245"/>
      <c r="AG18" s="245"/>
      <c r="AH18" s="245"/>
      <c r="AI18" s="246"/>
      <c r="AJ18" s="24">
        <f t="shared" si="0"/>
        <v>0</v>
      </c>
      <c r="AL18" s="218">
        <v>7</v>
      </c>
      <c r="AM18" s="218"/>
      <c r="AN18" s="218"/>
      <c r="AO18" s="219"/>
      <c r="AP18" s="247"/>
      <c r="AQ18" s="245"/>
      <c r="AR18" s="245"/>
      <c r="AS18" s="245"/>
      <c r="AT18" s="245"/>
      <c r="AU18" s="245"/>
      <c r="AV18" s="245"/>
      <c r="AW18" s="248"/>
      <c r="AX18" s="249"/>
      <c r="AY18" s="250"/>
      <c r="AZ18" s="250"/>
      <c r="BA18" s="250"/>
      <c r="BB18" s="250"/>
      <c r="BC18" s="250"/>
      <c r="BD18" s="250"/>
      <c r="BE18" s="251"/>
      <c r="BF18" s="244"/>
      <c r="BG18" s="245"/>
      <c r="BH18" s="245"/>
      <c r="BI18" s="245"/>
      <c r="BJ18" s="248"/>
      <c r="BK18" s="249"/>
      <c r="BL18" s="250"/>
      <c r="BM18" s="250"/>
      <c r="BN18" s="251"/>
      <c r="BO18" s="245"/>
      <c r="BP18" s="245"/>
      <c r="BQ18" s="245"/>
      <c r="BR18" s="245"/>
      <c r="BS18" s="246"/>
      <c r="BT18" s="24">
        <f t="shared" si="1"/>
        <v>0</v>
      </c>
    </row>
    <row r="19" spans="1:72" ht="30" customHeight="1" thickBot="1" x14ac:dyDescent="0.25">
      <c r="B19" s="218">
        <v>8</v>
      </c>
      <c r="C19" s="218"/>
      <c r="D19" s="218"/>
      <c r="E19" s="219"/>
      <c r="F19" s="256"/>
      <c r="G19" s="208"/>
      <c r="H19" s="208"/>
      <c r="I19" s="208"/>
      <c r="J19" s="208"/>
      <c r="K19" s="208"/>
      <c r="L19" s="208"/>
      <c r="M19" s="257"/>
      <c r="N19" s="258"/>
      <c r="O19" s="259"/>
      <c r="P19" s="259"/>
      <c r="Q19" s="259"/>
      <c r="R19" s="259"/>
      <c r="S19" s="259"/>
      <c r="T19" s="259"/>
      <c r="U19" s="260"/>
      <c r="V19" s="207"/>
      <c r="W19" s="208"/>
      <c r="X19" s="208"/>
      <c r="Y19" s="208"/>
      <c r="Z19" s="257"/>
      <c r="AA19" s="258"/>
      <c r="AB19" s="259"/>
      <c r="AC19" s="259"/>
      <c r="AD19" s="260"/>
      <c r="AE19" s="208"/>
      <c r="AF19" s="208"/>
      <c r="AG19" s="208"/>
      <c r="AH19" s="208"/>
      <c r="AI19" s="209"/>
      <c r="AJ19" s="24">
        <f t="shared" si="0"/>
        <v>0</v>
      </c>
      <c r="AL19" s="218">
        <v>8</v>
      </c>
      <c r="AM19" s="218"/>
      <c r="AN19" s="218"/>
      <c r="AO19" s="219"/>
      <c r="AP19" s="256"/>
      <c r="AQ19" s="208"/>
      <c r="AR19" s="208"/>
      <c r="AS19" s="208"/>
      <c r="AT19" s="208"/>
      <c r="AU19" s="208"/>
      <c r="AV19" s="208"/>
      <c r="AW19" s="257"/>
      <c r="AX19" s="258"/>
      <c r="AY19" s="259"/>
      <c r="AZ19" s="259"/>
      <c r="BA19" s="259"/>
      <c r="BB19" s="259"/>
      <c r="BC19" s="259"/>
      <c r="BD19" s="259"/>
      <c r="BE19" s="260"/>
      <c r="BF19" s="207"/>
      <c r="BG19" s="208"/>
      <c r="BH19" s="208"/>
      <c r="BI19" s="208"/>
      <c r="BJ19" s="257"/>
      <c r="BK19" s="258"/>
      <c r="BL19" s="259"/>
      <c r="BM19" s="259"/>
      <c r="BN19" s="260"/>
      <c r="BO19" s="208"/>
      <c r="BP19" s="208"/>
      <c r="BQ19" s="208"/>
      <c r="BR19" s="208"/>
      <c r="BS19" s="209"/>
      <c r="BT19" s="24">
        <f t="shared" si="1"/>
        <v>0</v>
      </c>
    </row>
    <row r="20" spans="1:72" ht="21.6" customHeight="1" x14ac:dyDescent="0.2">
      <c r="A20" s="2"/>
      <c r="B20" s="23" t="s">
        <v>6</v>
      </c>
      <c r="C20" s="23"/>
      <c r="D20" s="23"/>
      <c r="E20" s="2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16">
        <f>COUNTA(V12:Z19)</f>
        <v>0</v>
      </c>
      <c r="W20" s="216"/>
      <c r="X20" s="216"/>
      <c r="Y20" s="216"/>
      <c r="Z20" s="216"/>
      <c r="AA20" s="216">
        <f>COUNTA(AA12:AD19)</f>
        <v>0</v>
      </c>
      <c r="AB20" s="216"/>
      <c r="AC20" s="216"/>
      <c r="AD20" s="216"/>
      <c r="AE20" s="216">
        <f>COUNTA(AE12:AI19)</f>
        <v>0</v>
      </c>
      <c r="AF20" s="216"/>
      <c r="AG20" s="216"/>
      <c r="AH20" s="216"/>
      <c r="AI20" s="216"/>
      <c r="AJ20" s="24">
        <f>SUM(AJ12:AJ19)</f>
        <v>0</v>
      </c>
      <c r="AK20" s="2"/>
      <c r="AL20" s="23" t="s">
        <v>6</v>
      </c>
      <c r="AM20" s="23"/>
      <c r="AN20" s="23"/>
      <c r="AO20" s="23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16">
        <f>COUNTA(BF12:BJ19)</f>
        <v>0</v>
      </c>
      <c r="BG20" s="216"/>
      <c r="BH20" s="216"/>
      <c r="BI20" s="216"/>
      <c r="BJ20" s="216"/>
      <c r="BK20" s="216">
        <f>COUNTA(BK12:BN19)</f>
        <v>0</v>
      </c>
      <c r="BL20" s="216"/>
      <c r="BM20" s="216"/>
      <c r="BN20" s="216"/>
      <c r="BO20" s="216">
        <f>COUNTA(BO12:BS19)</f>
        <v>0</v>
      </c>
      <c r="BP20" s="216"/>
      <c r="BQ20" s="216"/>
      <c r="BR20" s="216"/>
      <c r="BS20" s="216"/>
      <c r="BT20" s="24">
        <f>SUM(BT12:BT19)</f>
        <v>0</v>
      </c>
    </row>
    <row r="21" spans="1:72" ht="21.6" customHeight="1" x14ac:dyDescent="0.2">
      <c r="B21" s="2"/>
      <c r="C21" s="2"/>
      <c r="D21" s="2"/>
      <c r="E21" s="2"/>
      <c r="F21" s="2"/>
      <c r="G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0"/>
      <c r="Z21" s="20"/>
      <c r="AA21" s="20"/>
      <c r="AB21" s="20"/>
      <c r="AC21" s="20"/>
      <c r="AD21" s="20"/>
      <c r="AE21" s="20"/>
      <c r="AF21" s="20"/>
      <c r="AG21" s="20"/>
      <c r="AI21" s="2"/>
      <c r="AL21" s="2"/>
      <c r="AM21" s="2"/>
      <c r="AN21" s="2"/>
      <c r="AO21" s="2"/>
      <c r="AP21" s="2"/>
      <c r="AQ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0"/>
      <c r="BJ21" s="20"/>
      <c r="BK21" s="20"/>
      <c r="BL21" s="20"/>
      <c r="BM21" s="20"/>
      <c r="BN21" s="20"/>
      <c r="BO21" s="20"/>
      <c r="BP21" s="20"/>
      <c r="BQ21" s="20"/>
      <c r="BS21" s="2"/>
    </row>
  </sheetData>
  <mergeCells count="138">
    <mergeCell ref="BK20:BN20"/>
    <mergeCell ref="BK11:BN11"/>
    <mergeCell ref="BK12:BN12"/>
    <mergeCell ref="BK13:BN13"/>
    <mergeCell ref="BK14:BN14"/>
    <mergeCell ref="BK15:BN15"/>
    <mergeCell ref="BK16:BN16"/>
    <mergeCell ref="BK17:BN17"/>
    <mergeCell ref="BK18:BN18"/>
    <mergeCell ref="BK19:BN19"/>
    <mergeCell ref="AP18:AW18"/>
    <mergeCell ref="AP19:AW19"/>
    <mergeCell ref="AX11:BE11"/>
    <mergeCell ref="AX12:BE12"/>
    <mergeCell ref="AX13:BE13"/>
    <mergeCell ref="AX14:BE14"/>
    <mergeCell ref="AX15:BE15"/>
    <mergeCell ref="AX16:BE16"/>
    <mergeCell ref="AX17:BE17"/>
    <mergeCell ref="AX18:BE18"/>
    <mergeCell ref="AX19:BE19"/>
    <mergeCell ref="N19:U19"/>
    <mergeCell ref="AA20:AD2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V20:Z20"/>
    <mergeCell ref="BF20:BJ20"/>
    <mergeCell ref="BO17:BS17"/>
    <mergeCell ref="B18:E18"/>
    <mergeCell ref="V18:Z18"/>
    <mergeCell ref="AE18:AI18"/>
    <mergeCell ref="AL18:AO18"/>
    <mergeCell ref="BF19:BJ19"/>
    <mergeCell ref="BO19:BS19"/>
    <mergeCell ref="BF18:BJ18"/>
    <mergeCell ref="BO18:BS18"/>
    <mergeCell ref="B19:E19"/>
    <mergeCell ref="V19:Z19"/>
    <mergeCell ref="AE19:AI19"/>
    <mergeCell ref="AL19:AO19"/>
    <mergeCell ref="B17:E17"/>
    <mergeCell ref="V17:Z17"/>
    <mergeCell ref="AE17:AI17"/>
    <mergeCell ref="AL17:AO17"/>
    <mergeCell ref="BF17:BJ17"/>
    <mergeCell ref="AE20:AI20"/>
    <mergeCell ref="BO20:BS20"/>
    <mergeCell ref="F18:M18"/>
    <mergeCell ref="F19:M19"/>
    <mergeCell ref="N18:U18"/>
    <mergeCell ref="BO15:BS15"/>
    <mergeCell ref="BO16:BS16"/>
    <mergeCell ref="F15:M15"/>
    <mergeCell ref="F16:M16"/>
    <mergeCell ref="F17:M17"/>
    <mergeCell ref="B16:E16"/>
    <mergeCell ref="V16:Z16"/>
    <mergeCell ref="AE16:AI16"/>
    <mergeCell ref="AL16:AO16"/>
    <mergeCell ref="BF16:BJ16"/>
    <mergeCell ref="B15:E15"/>
    <mergeCell ref="V15:Z15"/>
    <mergeCell ref="AE15:AI15"/>
    <mergeCell ref="AL15:AO15"/>
    <mergeCell ref="BF15:BJ15"/>
    <mergeCell ref="N15:U15"/>
    <mergeCell ref="N16:U16"/>
    <mergeCell ref="N17:U17"/>
    <mergeCell ref="AP15:AW15"/>
    <mergeCell ref="AP16:AW16"/>
    <mergeCell ref="AP17:AW17"/>
    <mergeCell ref="BO13:BS13"/>
    <mergeCell ref="B14:E14"/>
    <mergeCell ref="V14:Z14"/>
    <mergeCell ref="AE14:AI14"/>
    <mergeCell ref="AL14:AO14"/>
    <mergeCell ref="BF14:BJ14"/>
    <mergeCell ref="BO14:BS14"/>
    <mergeCell ref="B13:E13"/>
    <mergeCell ref="V13:Z13"/>
    <mergeCell ref="AE13:AI13"/>
    <mergeCell ref="AL13:AO13"/>
    <mergeCell ref="BF13:BJ13"/>
    <mergeCell ref="F13:M13"/>
    <mergeCell ref="F14:M14"/>
    <mergeCell ref="N13:U13"/>
    <mergeCell ref="N14:U14"/>
    <mergeCell ref="AP13:AW13"/>
    <mergeCell ref="AP14:AW14"/>
    <mergeCell ref="BF11:BJ11"/>
    <mergeCell ref="BO11:BS11"/>
    <mergeCell ref="B12:E12"/>
    <mergeCell ref="V12:Z12"/>
    <mergeCell ref="AE12:AI12"/>
    <mergeCell ref="AL12:AO12"/>
    <mergeCell ref="B11:E11"/>
    <mergeCell ref="V11:Z11"/>
    <mergeCell ref="AE11:AI11"/>
    <mergeCell ref="AL11:AO11"/>
    <mergeCell ref="BF12:BJ12"/>
    <mergeCell ref="BO12:BS12"/>
    <mergeCell ref="F11:M11"/>
    <mergeCell ref="F12:M12"/>
    <mergeCell ref="N11:U11"/>
    <mergeCell ref="N12:U12"/>
    <mergeCell ref="AP11:AW11"/>
    <mergeCell ref="AP12:AW12"/>
    <mergeCell ref="BO2:BP2"/>
    <mergeCell ref="B5:E5"/>
    <mergeCell ref="F5:K5"/>
    <mergeCell ref="AE5:AH5"/>
    <mergeCell ref="AL5:AO5"/>
    <mergeCell ref="AP5:AU5"/>
    <mergeCell ref="BO5:BR5"/>
    <mergeCell ref="AL8:AO8"/>
    <mergeCell ref="AP8:BD9"/>
    <mergeCell ref="BE8:BH8"/>
    <mergeCell ref="BI8:BS9"/>
    <mergeCell ref="B9:E9"/>
    <mergeCell ref="U9:X9"/>
    <mergeCell ref="AL9:AO9"/>
    <mergeCell ref="BE9:BH9"/>
    <mergeCell ref="B6:H6"/>
    <mergeCell ref="AL6:AR6"/>
    <mergeCell ref="B8:E8"/>
    <mergeCell ref="F8:T9"/>
    <mergeCell ref="U8:X8"/>
    <mergeCell ref="Y8:AI9"/>
    <mergeCell ref="C2:AB3"/>
    <mergeCell ref="AE2:AF2"/>
    <mergeCell ref="AM2:BL3"/>
  </mergeCells>
  <phoneticPr fontId="3"/>
  <dataValidations count="3">
    <dataValidation imeMode="on" allowBlank="1" showInputMessage="1" showErrorMessage="1" prompt="姓と名の間に_x000a_全角スペースを_x000a_入れてください" sqref="AX12:AX19 F12:F19 N12:N19 AP12:AP19" xr:uid="{1D38C1CF-818C-4FEE-8976-E39353FD1BA5}"/>
    <dataValidation type="list" allowBlank="1" showInputMessage="1" showErrorMessage="1" sqref="BF12:BS19 V12:AI19" xr:uid="{56E8EEA4-F085-4F96-B3BD-F2FC603785D9}">
      <formula1>"○"</formula1>
    </dataValidation>
    <dataValidation allowBlank="1" showInputMessage="1" showErrorMessage="1" prompt="クラブ情報_x000a_シートで入力" sqref="F8:T9 Y8:AI9 AP8:BD9 BI8:BS9" xr:uid="{0D7FD80E-7572-4515-B085-3FECB66FC751}"/>
  </dataValidations>
  <printOptions horizontalCentered="1"/>
  <pageMargins left="0.39370078740157483" right="0.39370078740157483" top="0.39370078740157483" bottom="0.19685039370078741" header="0.19685039370078741" footer="0.19685039370078741"/>
  <pageSetup paperSize="9" orientation="portrait" horizontalDpi="4294967293" verticalDpi="0" r:id="rId1"/>
  <colBreaks count="1" manualBreakCount="1">
    <brk id="36" max="1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172B5-3BEF-4175-8CD1-8955B67BC075}">
  <sheetPr>
    <tabColor rgb="FFFFFF00"/>
  </sheetPr>
  <dimension ref="A1:BV21"/>
  <sheetViews>
    <sheetView showGridLines="0" view="pageBreakPreview" zoomScale="56" zoomScaleNormal="100" zoomScaleSheetLayoutView="56" workbookViewId="0">
      <pane ySplit="11" topLeftCell="A12" activePane="bottomLeft" state="frozen"/>
      <selection activeCell="AM2" sqref="AM2:BL3"/>
      <selection pane="bottomLeft" activeCell="AM2" sqref="AM2:BL3"/>
    </sheetView>
  </sheetViews>
  <sheetFormatPr defaultColWidth="9" defaultRowHeight="21.6" customHeight="1" x14ac:dyDescent="0.2"/>
  <cols>
    <col min="1" max="292" width="2.6640625" style="1" customWidth="1"/>
    <col min="293" max="16384" width="9" style="1"/>
  </cols>
  <sheetData>
    <row r="1" spans="1:74" ht="9.9" customHeight="1" x14ac:dyDescent="0.2"/>
    <row r="2" spans="1:74" ht="21.6" customHeight="1" thickBot="1" x14ac:dyDescent="0.25">
      <c r="A2" s="2"/>
      <c r="B2" s="2"/>
      <c r="C2" s="220" t="s">
        <v>193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E2" s="221" t="s">
        <v>43</v>
      </c>
      <c r="AF2" s="221"/>
      <c r="AG2" s="33"/>
      <c r="AH2" s="35" t="s">
        <v>39</v>
      </c>
      <c r="AI2" s="33"/>
      <c r="AK2" s="2"/>
      <c r="AL2" s="2"/>
      <c r="AM2" s="220" t="s">
        <v>193</v>
      </c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F2" s="220"/>
      <c r="BG2" s="220"/>
      <c r="BH2" s="220"/>
      <c r="BI2" s="220"/>
      <c r="BJ2" s="220"/>
      <c r="BK2" s="220"/>
      <c r="BL2" s="220"/>
      <c r="BO2" s="221" t="s">
        <v>43</v>
      </c>
      <c r="BP2" s="221"/>
      <c r="BQ2" s="33"/>
      <c r="BR2" s="35" t="s">
        <v>39</v>
      </c>
      <c r="BS2" s="33"/>
    </row>
    <row r="3" spans="1:74" ht="21.6" customHeight="1" x14ac:dyDescent="0.2">
      <c r="A3" s="2"/>
      <c r="B3" s="2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"/>
      <c r="AD3" s="2"/>
      <c r="AE3" s="2"/>
      <c r="AF3" s="2"/>
      <c r="AG3" s="2"/>
      <c r="AK3" s="2"/>
      <c r="AL3" s="2"/>
      <c r="AM3" s="220"/>
      <c r="AN3" s="220"/>
      <c r="AO3" s="220"/>
      <c r="AP3" s="220"/>
      <c r="AQ3" s="220"/>
      <c r="AR3" s="220"/>
      <c r="AS3" s="220"/>
      <c r="AT3" s="220"/>
      <c r="AU3" s="220"/>
      <c r="AV3" s="220"/>
      <c r="AW3" s="220"/>
      <c r="AX3" s="220"/>
      <c r="AY3" s="220"/>
      <c r="AZ3" s="220"/>
      <c r="BA3" s="220"/>
      <c r="BB3" s="220"/>
      <c r="BC3" s="220"/>
      <c r="BD3" s="220"/>
      <c r="BE3" s="220"/>
      <c r="BF3" s="220"/>
      <c r="BG3" s="220"/>
      <c r="BH3" s="220"/>
      <c r="BI3" s="220"/>
      <c r="BJ3" s="220"/>
      <c r="BK3" s="220"/>
      <c r="BL3" s="220"/>
      <c r="BM3" s="2"/>
      <c r="BN3" s="2"/>
      <c r="BO3" s="2"/>
      <c r="BP3" s="2"/>
      <c r="BQ3" s="2"/>
    </row>
    <row r="4" spans="1:74" ht="9.9" customHeight="1" x14ac:dyDescent="0.2"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L4" s="2"/>
      <c r="AM4" s="2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2"/>
      <c r="BO4" s="2"/>
      <c r="BP4" s="2"/>
      <c r="BQ4" s="2"/>
      <c r="BR4" s="2"/>
    </row>
    <row r="5" spans="1:74" s="14" customFormat="1" ht="30" customHeight="1" x14ac:dyDescent="0.2">
      <c r="B5" s="222" t="s">
        <v>67</v>
      </c>
      <c r="C5" s="222"/>
      <c r="D5" s="222"/>
      <c r="E5" s="222"/>
      <c r="F5" s="223" t="s">
        <v>8</v>
      </c>
      <c r="G5" s="223"/>
      <c r="H5" s="223"/>
      <c r="I5" s="223"/>
      <c r="J5" s="223"/>
      <c r="K5" s="223"/>
      <c r="AE5" s="224">
        <f>COUNTA(F12:M19)</f>
        <v>0</v>
      </c>
      <c r="AF5" s="225"/>
      <c r="AG5" s="225"/>
      <c r="AH5" s="225"/>
      <c r="AI5" s="15" t="s">
        <v>15</v>
      </c>
      <c r="AL5" s="222" t="s">
        <v>67</v>
      </c>
      <c r="AM5" s="222"/>
      <c r="AN5" s="222"/>
      <c r="AO5" s="222"/>
      <c r="AP5" s="223" t="s">
        <v>8</v>
      </c>
      <c r="AQ5" s="223"/>
      <c r="AR5" s="223"/>
      <c r="AS5" s="223"/>
      <c r="AT5" s="223"/>
      <c r="AU5" s="223"/>
      <c r="BO5" s="224">
        <f>COUNTA(AP12:AW19)</f>
        <v>0</v>
      </c>
      <c r="BP5" s="225"/>
      <c r="BQ5" s="225"/>
      <c r="BR5" s="225"/>
      <c r="BS5" s="15" t="s">
        <v>15</v>
      </c>
    </row>
    <row r="6" spans="1:74" s="14" customFormat="1" ht="30" customHeight="1" x14ac:dyDescent="0.2">
      <c r="B6" s="226" t="s">
        <v>64</v>
      </c>
      <c r="C6" s="226"/>
      <c r="D6" s="226"/>
      <c r="E6" s="226"/>
      <c r="F6" s="226"/>
      <c r="G6" s="226"/>
      <c r="H6" s="226"/>
      <c r="I6" s="16"/>
      <c r="J6" s="16" t="s">
        <v>128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 t="s">
        <v>68</v>
      </c>
      <c r="Z6" s="16"/>
      <c r="AA6" s="16"/>
      <c r="AB6" s="16"/>
      <c r="AC6" s="16"/>
      <c r="AD6" s="16"/>
      <c r="AE6" s="16"/>
      <c r="AF6" s="16"/>
      <c r="AG6" s="16"/>
      <c r="AH6" s="16"/>
      <c r="AI6" s="17"/>
      <c r="AL6" s="226" t="s">
        <v>64</v>
      </c>
      <c r="AM6" s="226"/>
      <c r="AN6" s="226"/>
      <c r="AO6" s="226"/>
      <c r="AP6" s="226"/>
      <c r="AQ6" s="226"/>
      <c r="AR6" s="226"/>
      <c r="AS6" s="16"/>
      <c r="AT6" s="16" t="s">
        <v>128</v>
      </c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 t="s">
        <v>46</v>
      </c>
      <c r="BJ6" s="16"/>
      <c r="BK6" s="16"/>
      <c r="BL6" s="16"/>
      <c r="BM6" s="16"/>
      <c r="BN6" s="16"/>
      <c r="BO6" s="16"/>
      <c r="BP6" s="16"/>
      <c r="BQ6" s="16"/>
      <c r="BR6" s="16"/>
      <c r="BS6" s="17"/>
    </row>
    <row r="7" spans="1:74" ht="9.9" customHeight="1" x14ac:dyDescent="0.2">
      <c r="B7" s="18"/>
      <c r="C7" s="18"/>
      <c r="D7" s="18"/>
      <c r="E7" s="18"/>
      <c r="F7" s="18"/>
      <c r="G7" s="18"/>
      <c r="H7" s="19"/>
      <c r="I7" s="19"/>
      <c r="J7" s="19"/>
      <c r="K7" s="19"/>
      <c r="L7" s="19"/>
      <c r="M7" s="19"/>
      <c r="N7" s="20"/>
      <c r="O7" s="20"/>
      <c r="P7" s="20"/>
      <c r="Q7" s="20"/>
      <c r="R7" s="20"/>
      <c r="S7" s="20"/>
      <c r="X7" s="21"/>
      <c r="AL7" s="18"/>
      <c r="AM7" s="18"/>
      <c r="AN7" s="18"/>
      <c r="AO7" s="18"/>
      <c r="AP7" s="18"/>
      <c r="AQ7" s="18"/>
      <c r="AR7" s="19"/>
      <c r="AS7" s="19"/>
      <c r="AT7" s="19"/>
      <c r="AU7" s="19"/>
      <c r="AV7" s="19"/>
      <c r="AW7" s="19"/>
      <c r="AX7" s="20"/>
      <c r="AY7" s="20"/>
      <c r="AZ7" s="20"/>
      <c r="BA7" s="20"/>
      <c r="BB7" s="20"/>
      <c r="BC7" s="20"/>
      <c r="BH7" s="21"/>
    </row>
    <row r="8" spans="1:74" ht="21.6" customHeight="1" x14ac:dyDescent="0.2">
      <c r="A8" s="2"/>
      <c r="B8" s="227" t="s">
        <v>0</v>
      </c>
      <c r="C8" s="227"/>
      <c r="D8" s="227"/>
      <c r="E8" s="227"/>
      <c r="F8" s="110" t="str">
        <f>IF(クラブ情報!$J$6="","",クラブ情報!$J$6)</f>
        <v/>
      </c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228"/>
      <c r="U8" s="230" t="s">
        <v>4</v>
      </c>
      <c r="V8" s="231"/>
      <c r="W8" s="231"/>
      <c r="X8" s="232"/>
      <c r="Y8" s="110" t="str">
        <f>IF(クラブ情報!$J$8="","",クラブ情報!$J$8)</f>
        <v/>
      </c>
      <c r="Z8" s="111"/>
      <c r="AA8" s="111"/>
      <c r="AB8" s="111"/>
      <c r="AC8" s="111"/>
      <c r="AD8" s="111"/>
      <c r="AE8" s="111"/>
      <c r="AF8" s="111"/>
      <c r="AG8" s="111"/>
      <c r="AH8" s="111"/>
      <c r="AI8" s="228"/>
      <c r="AK8" s="2"/>
      <c r="AL8" s="227" t="s">
        <v>0</v>
      </c>
      <c r="AM8" s="227"/>
      <c r="AN8" s="227"/>
      <c r="AO8" s="227"/>
      <c r="AP8" s="110" t="str">
        <f>IF(クラブ情報!$J$6="","",クラブ情報!$J$6)</f>
        <v/>
      </c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228"/>
      <c r="BE8" s="230" t="s">
        <v>4</v>
      </c>
      <c r="BF8" s="231"/>
      <c r="BG8" s="231"/>
      <c r="BH8" s="232"/>
      <c r="BI8" s="110" t="str">
        <f>IF(クラブ情報!$J$8="","",クラブ情報!$J$8)</f>
        <v/>
      </c>
      <c r="BJ8" s="111"/>
      <c r="BK8" s="111"/>
      <c r="BL8" s="111"/>
      <c r="BM8" s="111"/>
      <c r="BN8" s="111"/>
      <c r="BO8" s="111"/>
      <c r="BP8" s="111"/>
      <c r="BQ8" s="111"/>
      <c r="BR8" s="111"/>
      <c r="BS8" s="228"/>
    </row>
    <row r="9" spans="1:74" ht="21.6" customHeight="1" x14ac:dyDescent="0.2">
      <c r="A9" s="2"/>
      <c r="B9" s="233" t="s">
        <v>1</v>
      </c>
      <c r="C9" s="233"/>
      <c r="D9" s="233"/>
      <c r="E9" s="233"/>
      <c r="F9" s="112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229"/>
      <c r="U9" s="234" t="s">
        <v>5</v>
      </c>
      <c r="V9" s="235"/>
      <c r="W9" s="235"/>
      <c r="X9" s="236"/>
      <c r="Y9" s="112"/>
      <c r="Z9" s="113"/>
      <c r="AA9" s="113"/>
      <c r="AB9" s="113"/>
      <c r="AC9" s="113"/>
      <c r="AD9" s="113"/>
      <c r="AE9" s="113"/>
      <c r="AF9" s="113"/>
      <c r="AG9" s="113"/>
      <c r="AH9" s="113"/>
      <c r="AI9" s="229"/>
      <c r="AK9" s="2"/>
      <c r="AL9" s="233" t="s">
        <v>1</v>
      </c>
      <c r="AM9" s="233"/>
      <c r="AN9" s="233"/>
      <c r="AO9" s="233"/>
      <c r="AP9" s="112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229"/>
      <c r="BE9" s="234" t="s">
        <v>5</v>
      </c>
      <c r="BF9" s="235"/>
      <c r="BG9" s="235"/>
      <c r="BH9" s="236"/>
      <c r="BI9" s="112"/>
      <c r="BJ9" s="113"/>
      <c r="BK9" s="113"/>
      <c r="BL9" s="113"/>
      <c r="BM9" s="113"/>
      <c r="BN9" s="113"/>
      <c r="BO9" s="113"/>
      <c r="BP9" s="113"/>
      <c r="BQ9" s="113"/>
      <c r="BR9" s="113"/>
      <c r="BS9" s="229"/>
    </row>
    <row r="10" spans="1:74" ht="21.6" customHeight="1" x14ac:dyDescent="0.2">
      <c r="B10" s="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L10" s="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</row>
    <row r="11" spans="1:74" ht="30" customHeight="1" thickBot="1" x14ac:dyDescent="0.25">
      <c r="B11" s="240" t="s">
        <v>3</v>
      </c>
      <c r="C11" s="240"/>
      <c r="D11" s="240"/>
      <c r="E11" s="240"/>
      <c r="F11" s="237" t="s">
        <v>7</v>
      </c>
      <c r="G11" s="238"/>
      <c r="H11" s="238"/>
      <c r="I11" s="238"/>
      <c r="J11" s="238"/>
      <c r="K11" s="238"/>
      <c r="L11" s="238"/>
      <c r="M11" s="239"/>
      <c r="N11" s="237" t="s">
        <v>17</v>
      </c>
      <c r="O11" s="238"/>
      <c r="P11" s="238"/>
      <c r="Q11" s="238"/>
      <c r="R11" s="238"/>
      <c r="S11" s="238"/>
      <c r="T11" s="238"/>
      <c r="U11" s="238"/>
      <c r="V11" s="264" t="s">
        <v>155</v>
      </c>
      <c r="W11" s="265"/>
      <c r="X11" s="265"/>
      <c r="Y11" s="266"/>
      <c r="Z11" s="203" t="s">
        <v>151</v>
      </c>
      <c r="AA11" s="93"/>
      <c r="AB11" s="93"/>
      <c r="AC11" s="93"/>
      <c r="AD11" s="93"/>
      <c r="AE11" s="261" t="s">
        <v>150</v>
      </c>
      <c r="AF11" s="262"/>
      <c r="AG11" s="262"/>
      <c r="AH11" s="262"/>
      <c r="AI11" s="263"/>
      <c r="AL11" s="240" t="s">
        <v>3</v>
      </c>
      <c r="AM11" s="240"/>
      <c r="AN11" s="240"/>
      <c r="AO11" s="240"/>
      <c r="AP11" s="237" t="s">
        <v>7</v>
      </c>
      <c r="AQ11" s="238"/>
      <c r="AR11" s="238"/>
      <c r="AS11" s="238"/>
      <c r="AT11" s="238"/>
      <c r="AU11" s="238"/>
      <c r="AV11" s="238"/>
      <c r="AW11" s="239"/>
      <c r="AX11" s="237" t="s">
        <v>17</v>
      </c>
      <c r="AY11" s="238"/>
      <c r="AZ11" s="238"/>
      <c r="BA11" s="238"/>
      <c r="BB11" s="238"/>
      <c r="BC11" s="238"/>
      <c r="BD11" s="238"/>
      <c r="BE11" s="239"/>
      <c r="BF11" s="264" t="s">
        <v>155</v>
      </c>
      <c r="BG11" s="265"/>
      <c r="BH11" s="265"/>
      <c r="BI11" s="266"/>
      <c r="BJ11" s="203" t="s">
        <v>151</v>
      </c>
      <c r="BK11" s="93"/>
      <c r="BL11" s="93"/>
      <c r="BM11" s="93"/>
      <c r="BN11" s="93"/>
      <c r="BO11" s="261" t="s">
        <v>150</v>
      </c>
      <c r="BP11" s="262"/>
      <c r="BQ11" s="262"/>
      <c r="BR11" s="262"/>
      <c r="BS11" s="263"/>
      <c r="BV11" s="1" t="s">
        <v>143</v>
      </c>
    </row>
    <row r="12" spans="1:74" ht="30" customHeight="1" x14ac:dyDescent="0.2">
      <c r="B12" s="218">
        <v>1</v>
      </c>
      <c r="C12" s="218"/>
      <c r="D12" s="218"/>
      <c r="E12" s="219"/>
      <c r="F12" s="252"/>
      <c r="G12" s="212"/>
      <c r="H12" s="212"/>
      <c r="I12" s="212"/>
      <c r="J12" s="212"/>
      <c r="K12" s="212"/>
      <c r="L12" s="212"/>
      <c r="M12" s="213"/>
      <c r="N12" s="253"/>
      <c r="O12" s="254"/>
      <c r="P12" s="254"/>
      <c r="Q12" s="254"/>
      <c r="R12" s="254"/>
      <c r="S12" s="254"/>
      <c r="T12" s="254"/>
      <c r="U12" s="254"/>
      <c r="V12" s="253"/>
      <c r="W12" s="254"/>
      <c r="X12" s="254"/>
      <c r="Y12" s="255"/>
      <c r="Z12" s="211"/>
      <c r="AA12" s="212"/>
      <c r="AB12" s="212"/>
      <c r="AC12" s="212"/>
      <c r="AD12" s="213"/>
      <c r="AE12" s="212"/>
      <c r="AF12" s="212"/>
      <c r="AG12" s="212"/>
      <c r="AH12" s="212"/>
      <c r="AI12" s="214"/>
      <c r="AL12" s="218">
        <v>1</v>
      </c>
      <c r="AM12" s="218"/>
      <c r="AN12" s="218"/>
      <c r="AO12" s="219"/>
      <c r="AP12" s="252"/>
      <c r="AQ12" s="212"/>
      <c r="AR12" s="212"/>
      <c r="AS12" s="212"/>
      <c r="AT12" s="212"/>
      <c r="AU12" s="212"/>
      <c r="AV12" s="212"/>
      <c r="AW12" s="213"/>
      <c r="AX12" s="253"/>
      <c r="AY12" s="254"/>
      <c r="AZ12" s="254"/>
      <c r="BA12" s="254"/>
      <c r="BB12" s="254"/>
      <c r="BC12" s="254"/>
      <c r="BD12" s="254"/>
      <c r="BE12" s="255"/>
      <c r="BF12" s="253"/>
      <c r="BG12" s="254"/>
      <c r="BH12" s="254"/>
      <c r="BI12" s="255"/>
      <c r="BJ12" s="211"/>
      <c r="BK12" s="212"/>
      <c r="BL12" s="212"/>
      <c r="BM12" s="212"/>
      <c r="BN12" s="213"/>
      <c r="BO12" s="212"/>
      <c r="BP12" s="212"/>
      <c r="BQ12" s="212"/>
      <c r="BR12" s="212"/>
      <c r="BS12" s="214"/>
    </row>
    <row r="13" spans="1:74" ht="30" customHeight="1" x14ac:dyDescent="0.2">
      <c r="B13" s="218">
        <v>2</v>
      </c>
      <c r="C13" s="218"/>
      <c r="D13" s="218"/>
      <c r="E13" s="219"/>
      <c r="F13" s="247"/>
      <c r="G13" s="245"/>
      <c r="H13" s="245"/>
      <c r="I13" s="245"/>
      <c r="J13" s="245"/>
      <c r="K13" s="245"/>
      <c r="L13" s="245"/>
      <c r="M13" s="248"/>
      <c r="N13" s="249"/>
      <c r="O13" s="250"/>
      <c r="P13" s="250"/>
      <c r="Q13" s="250"/>
      <c r="R13" s="250"/>
      <c r="S13" s="250"/>
      <c r="T13" s="250"/>
      <c r="U13" s="250"/>
      <c r="V13" s="249"/>
      <c r="W13" s="250"/>
      <c r="X13" s="250"/>
      <c r="Y13" s="251"/>
      <c r="Z13" s="244"/>
      <c r="AA13" s="245"/>
      <c r="AB13" s="245"/>
      <c r="AC13" s="245"/>
      <c r="AD13" s="248"/>
      <c r="AE13" s="245"/>
      <c r="AF13" s="245"/>
      <c r="AG13" s="245"/>
      <c r="AH13" s="245"/>
      <c r="AI13" s="246"/>
      <c r="AL13" s="218">
        <v>2</v>
      </c>
      <c r="AM13" s="218"/>
      <c r="AN13" s="218"/>
      <c r="AO13" s="219"/>
      <c r="AP13" s="247"/>
      <c r="AQ13" s="245"/>
      <c r="AR13" s="245"/>
      <c r="AS13" s="245"/>
      <c r="AT13" s="245"/>
      <c r="AU13" s="245"/>
      <c r="AV13" s="245"/>
      <c r="AW13" s="248"/>
      <c r="AX13" s="249"/>
      <c r="AY13" s="250"/>
      <c r="AZ13" s="250"/>
      <c r="BA13" s="250"/>
      <c r="BB13" s="250"/>
      <c r="BC13" s="250"/>
      <c r="BD13" s="250"/>
      <c r="BE13" s="251"/>
      <c r="BF13" s="249"/>
      <c r="BG13" s="250"/>
      <c r="BH13" s="250"/>
      <c r="BI13" s="251"/>
      <c r="BJ13" s="244"/>
      <c r="BK13" s="245"/>
      <c r="BL13" s="245"/>
      <c r="BM13" s="245"/>
      <c r="BN13" s="248"/>
      <c r="BO13" s="245"/>
      <c r="BP13" s="245"/>
      <c r="BQ13" s="245"/>
      <c r="BR13" s="245"/>
      <c r="BS13" s="246"/>
    </row>
    <row r="14" spans="1:74" ht="30" customHeight="1" x14ac:dyDescent="0.2">
      <c r="B14" s="218">
        <v>3</v>
      </c>
      <c r="C14" s="218"/>
      <c r="D14" s="218"/>
      <c r="E14" s="219"/>
      <c r="F14" s="247"/>
      <c r="G14" s="245"/>
      <c r="H14" s="245"/>
      <c r="I14" s="245"/>
      <c r="J14" s="245"/>
      <c r="K14" s="245"/>
      <c r="L14" s="245"/>
      <c r="M14" s="248"/>
      <c r="N14" s="249"/>
      <c r="O14" s="250"/>
      <c r="P14" s="250"/>
      <c r="Q14" s="250"/>
      <c r="R14" s="250"/>
      <c r="S14" s="250"/>
      <c r="T14" s="250"/>
      <c r="U14" s="250"/>
      <c r="V14" s="249"/>
      <c r="W14" s="250"/>
      <c r="X14" s="250"/>
      <c r="Y14" s="251"/>
      <c r="Z14" s="244"/>
      <c r="AA14" s="245"/>
      <c r="AB14" s="245"/>
      <c r="AC14" s="245"/>
      <c r="AD14" s="248"/>
      <c r="AE14" s="245"/>
      <c r="AF14" s="245"/>
      <c r="AG14" s="245"/>
      <c r="AH14" s="245"/>
      <c r="AI14" s="246"/>
      <c r="AL14" s="218">
        <v>3</v>
      </c>
      <c r="AM14" s="218"/>
      <c r="AN14" s="218"/>
      <c r="AO14" s="219"/>
      <c r="AP14" s="247"/>
      <c r="AQ14" s="245"/>
      <c r="AR14" s="245"/>
      <c r="AS14" s="245"/>
      <c r="AT14" s="245"/>
      <c r="AU14" s="245"/>
      <c r="AV14" s="245"/>
      <c r="AW14" s="248"/>
      <c r="AX14" s="249"/>
      <c r="AY14" s="250"/>
      <c r="AZ14" s="250"/>
      <c r="BA14" s="250"/>
      <c r="BB14" s="250"/>
      <c r="BC14" s="250"/>
      <c r="BD14" s="250"/>
      <c r="BE14" s="251"/>
      <c r="BF14" s="249"/>
      <c r="BG14" s="250"/>
      <c r="BH14" s="250"/>
      <c r="BI14" s="251"/>
      <c r="BJ14" s="244"/>
      <c r="BK14" s="245"/>
      <c r="BL14" s="245"/>
      <c r="BM14" s="245"/>
      <c r="BN14" s="248"/>
      <c r="BO14" s="245"/>
      <c r="BP14" s="245"/>
      <c r="BQ14" s="245"/>
      <c r="BR14" s="245"/>
      <c r="BS14" s="246"/>
    </row>
    <row r="15" spans="1:74" ht="30" customHeight="1" x14ac:dyDescent="0.2">
      <c r="B15" s="218">
        <v>4</v>
      </c>
      <c r="C15" s="218"/>
      <c r="D15" s="218"/>
      <c r="E15" s="219"/>
      <c r="F15" s="247"/>
      <c r="G15" s="245"/>
      <c r="H15" s="245"/>
      <c r="I15" s="245"/>
      <c r="J15" s="245"/>
      <c r="K15" s="245"/>
      <c r="L15" s="245"/>
      <c r="M15" s="248"/>
      <c r="N15" s="249"/>
      <c r="O15" s="250"/>
      <c r="P15" s="250"/>
      <c r="Q15" s="250"/>
      <c r="R15" s="250"/>
      <c r="S15" s="250"/>
      <c r="T15" s="250"/>
      <c r="U15" s="250"/>
      <c r="V15" s="249"/>
      <c r="W15" s="250"/>
      <c r="X15" s="250"/>
      <c r="Y15" s="251"/>
      <c r="Z15" s="244"/>
      <c r="AA15" s="245"/>
      <c r="AB15" s="245"/>
      <c r="AC15" s="245"/>
      <c r="AD15" s="248"/>
      <c r="AE15" s="245"/>
      <c r="AF15" s="245"/>
      <c r="AG15" s="245"/>
      <c r="AH15" s="245"/>
      <c r="AI15" s="246"/>
      <c r="AL15" s="218">
        <v>4</v>
      </c>
      <c r="AM15" s="218"/>
      <c r="AN15" s="218"/>
      <c r="AO15" s="219"/>
      <c r="AP15" s="247"/>
      <c r="AQ15" s="245"/>
      <c r="AR15" s="245"/>
      <c r="AS15" s="245"/>
      <c r="AT15" s="245"/>
      <c r="AU15" s="245"/>
      <c r="AV15" s="245"/>
      <c r="AW15" s="248"/>
      <c r="AX15" s="249"/>
      <c r="AY15" s="250"/>
      <c r="AZ15" s="250"/>
      <c r="BA15" s="250"/>
      <c r="BB15" s="250"/>
      <c r="BC15" s="250"/>
      <c r="BD15" s="250"/>
      <c r="BE15" s="251"/>
      <c r="BF15" s="249"/>
      <c r="BG15" s="250"/>
      <c r="BH15" s="250"/>
      <c r="BI15" s="251"/>
      <c r="BJ15" s="244"/>
      <c r="BK15" s="245"/>
      <c r="BL15" s="245"/>
      <c r="BM15" s="245"/>
      <c r="BN15" s="248"/>
      <c r="BO15" s="245"/>
      <c r="BP15" s="245"/>
      <c r="BQ15" s="245"/>
      <c r="BR15" s="245"/>
      <c r="BS15" s="246"/>
    </row>
    <row r="16" spans="1:74" ht="30" customHeight="1" x14ac:dyDescent="0.2">
      <c r="B16" s="218">
        <v>5</v>
      </c>
      <c r="C16" s="218"/>
      <c r="D16" s="218"/>
      <c r="E16" s="219"/>
      <c r="F16" s="247"/>
      <c r="G16" s="245"/>
      <c r="H16" s="245"/>
      <c r="I16" s="245"/>
      <c r="J16" s="245"/>
      <c r="K16" s="245"/>
      <c r="L16" s="245"/>
      <c r="M16" s="248"/>
      <c r="N16" s="249"/>
      <c r="O16" s="250"/>
      <c r="P16" s="250"/>
      <c r="Q16" s="250"/>
      <c r="R16" s="250"/>
      <c r="S16" s="250"/>
      <c r="T16" s="250"/>
      <c r="U16" s="250"/>
      <c r="V16" s="249"/>
      <c r="W16" s="250"/>
      <c r="X16" s="250"/>
      <c r="Y16" s="251"/>
      <c r="Z16" s="244"/>
      <c r="AA16" s="245"/>
      <c r="AB16" s="245"/>
      <c r="AC16" s="245"/>
      <c r="AD16" s="248"/>
      <c r="AE16" s="245"/>
      <c r="AF16" s="245"/>
      <c r="AG16" s="245"/>
      <c r="AH16" s="245"/>
      <c r="AI16" s="246"/>
      <c r="AL16" s="218">
        <v>5</v>
      </c>
      <c r="AM16" s="218"/>
      <c r="AN16" s="218"/>
      <c r="AO16" s="219"/>
      <c r="AP16" s="247"/>
      <c r="AQ16" s="245"/>
      <c r="AR16" s="245"/>
      <c r="AS16" s="245"/>
      <c r="AT16" s="245"/>
      <c r="AU16" s="245"/>
      <c r="AV16" s="245"/>
      <c r="AW16" s="248"/>
      <c r="AX16" s="249"/>
      <c r="AY16" s="250"/>
      <c r="AZ16" s="250"/>
      <c r="BA16" s="250"/>
      <c r="BB16" s="250"/>
      <c r="BC16" s="250"/>
      <c r="BD16" s="250"/>
      <c r="BE16" s="251"/>
      <c r="BF16" s="249"/>
      <c r="BG16" s="250"/>
      <c r="BH16" s="250"/>
      <c r="BI16" s="251"/>
      <c r="BJ16" s="244"/>
      <c r="BK16" s="245"/>
      <c r="BL16" s="245"/>
      <c r="BM16" s="245"/>
      <c r="BN16" s="248"/>
      <c r="BO16" s="245"/>
      <c r="BP16" s="245"/>
      <c r="BQ16" s="245"/>
      <c r="BR16" s="245"/>
      <c r="BS16" s="246"/>
    </row>
    <row r="17" spans="1:71" ht="30" customHeight="1" x14ac:dyDescent="0.2">
      <c r="B17" s="218">
        <v>6</v>
      </c>
      <c r="C17" s="218"/>
      <c r="D17" s="218"/>
      <c r="E17" s="219"/>
      <c r="F17" s="247"/>
      <c r="G17" s="245"/>
      <c r="H17" s="245"/>
      <c r="I17" s="245"/>
      <c r="J17" s="245"/>
      <c r="K17" s="245"/>
      <c r="L17" s="245"/>
      <c r="M17" s="248"/>
      <c r="N17" s="249"/>
      <c r="O17" s="250"/>
      <c r="P17" s="250"/>
      <c r="Q17" s="250"/>
      <c r="R17" s="250"/>
      <c r="S17" s="250"/>
      <c r="T17" s="250"/>
      <c r="U17" s="250"/>
      <c r="V17" s="249"/>
      <c r="W17" s="250"/>
      <c r="X17" s="250"/>
      <c r="Y17" s="251"/>
      <c r="Z17" s="244"/>
      <c r="AA17" s="245"/>
      <c r="AB17" s="245"/>
      <c r="AC17" s="245"/>
      <c r="AD17" s="248"/>
      <c r="AE17" s="245"/>
      <c r="AF17" s="245"/>
      <c r="AG17" s="245"/>
      <c r="AH17" s="245"/>
      <c r="AI17" s="246"/>
      <c r="AL17" s="218">
        <v>6</v>
      </c>
      <c r="AM17" s="218"/>
      <c r="AN17" s="218"/>
      <c r="AO17" s="219"/>
      <c r="AP17" s="247"/>
      <c r="AQ17" s="245"/>
      <c r="AR17" s="245"/>
      <c r="AS17" s="245"/>
      <c r="AT17" s="245"/>
      <c r="AU17" s="245"/>
      <c r="AV17" s="245"/>
      <c r="AW17" s="248"/>
      <c r="AX17" s="249"/>
      <c r="AY17" s="250"/>
      <c r="AZ17" s="250"/>
      <c r="BA17" s="250"/>
      <c r="BB17" s="250"/>
      <c r="BC17" s="250"/>
      <c r="BD17" s="250"/>
      <c r="BE17" s="251"/>
      <c r="BF17" s="249"/>
      <c r="BG17" s="250"/>
      <c r="BH17" s="250"/>
      <c r="BI17" s="251"/>
      <c r="BJ17" s="244"/>
      <c r="BK17" s="245"/>
      <c r="BL17" s="245"/>
      <c r="BM17" s="245"/>
      <c r="BN17" s="248"/>
      <c r="BO17" s="245"/>
      <c r="BP17" s="245"/>
      <c r="BQ17" s="245"/>
      <c r="BR17" s="245"/>
      <c r="BS17" s="246"/>
    </row>
    <row r="18" spans="1:71" ht="30" customHeight="1" x14ac:dyDescent="0.2">
      <c r="B18" s="218">
        <v>7</v>
      </c>
      <c r="C18" s="218"/>
      <c r="D18" s="218"/>
      <c r="E18" s="219"/>
      <c r="F18" s="247"/>
      <c r="G18" s="245"/>
      <c r="H18" s="245"/>
      <c r="I18" s="245"/>
      <c r="J18" s="245"/>
      <c r="K18" s="245"/>
      <c r="L18" s="245"/>
      <c r="M18" s="248"/>
      <c r="N18" s="249"/>
      <c r="O18" s="250"/>
      <c r="P18" s="250"/>
      <c r="Q18" s="250"/>
      <c r="R18" s="250"/>
      <c r="S18" s="250"/>
      <c r="T18" s="250"/>
      <c r="U18" s="250"/>
      <c r="V18" s="249"/>
      <c r="W18" s="250"/>
      <c r="X18" s="250"/>
      <c r="Y18" s="251"/>
      <c r="Z18" s="244"/>
      <c r="AA18" s="245"/>
      <c r="AB18" s="245"/>
      <c r="AC18" s="245"/>
      <c r="AD18" s="248"/>
      <c r="AE18" s="245"/>
      <c r="AF18" s="245"/>
      <c r="AG18" s="245"/>
      <c r="AH18" s="245"/>
      <c r="AI18" s="246"/>
      <c r="AL18" s="218">
        <v>7</v>
      </c>
      <c r="AM18" s="218"/>
      <c r="AN18" s="218"/>
      <c r="AO18" s="219"/>
      <c r="AP18" s="247"/>
      <c r="AQ18" s="245"/>
      <c r="AR18" s="245"/>
      <c r="AS18" s="245"/>
      <c r="AT18" s="245"/>
      <c r="AU18" s="245"/>
      <c r="AV18" s="245"/>
      <c r="AW18" s="248"/>
      <c r="AX18" s="249"/>
      <c r="AY18" s="250"/>
      <c r="AZ18" s="250"/>
      <c r="BA18" s="250"/>
      <c r="BB18" s="250"/>
      <c r="BC18" s="250"/>
      <c r="BD18" s="250"/>
      <c r="BE18" s="251"/>
      <c r="BF18" s="249"/>
      <c r="BG18" s="250"/>
      <c r="BH18" s="250"/>
      <c r="BI18" s="251"/>
      <c r="BJ18" s="244"/>
      <c r="BK18" s="245"/>
      <c r="BL18" s="245"/>
      <c r="BM18" s="245"/>
      <c r="BN18" s="248"/>
      <c r="BO18" s="245"/>
      <c r="BP18" s="245"/>
      <c r="BQ18" s="245"/>
      <c r="BR18" s="245"/>
      <c r="BS18" s="246"/>
    </row>
    <row r="19" spans="1:71" ht="30" customHeight="1" thickBot="1" x14ac:dyDescent="0.25">
      <c r="B19" s="218">
        <v>8</v>
      </c>
      <c r="C19" s="218"/>
      <c r="D19" s="218"/>
      <c r="E19" s="219"/>
      <c r="F19" s="256"/>
      <c r="G19" s="208"/>
      <c r="H19" s="208"/>
      <c r="I19" s="208"/>
      <c r="J19" s="208"/>
      <c r="K19" s="208"/>
      <c r="L19" s="208"/>
      <c r="M19" s="257"/>
      <c r="N19" s="258"/>
      <c r="O19" s="259"/>
      <c r="P19" s="259"/>
      <c r="Q19" s="259"/>
      <c r="R19" s="259"/>
      <c r="S19" s="259"/>
      <c r="T19" s="259"/>
      <c r="U19" s="259"/>
      <c r="V19" s="258"/>
      <c r="W19" s="259"/>
      <c r="X19" s="259"/>
      <c r="Y19" s="260"/>
      <c r="Z19" s="207"/>
      <c r="AA19" s="208"/>
      <c r="AB19" s="208"/>
      <c r="AC19" s="208"/>
      <c r="AD19" s="257"/>
      <c r="AE19" s="208"/>
      <c r="AF19" s="208"/>
      <c r="AG19" s="208"/>
      <c r="AH19" s="208"/>
      <c r="AI19" s="209"/>
      <c r="AL19" s="218">
        <v>8</v>
      </c>
      <c r="AM19" s="218"/>
      <c r="AN19" s="218"/>
      <c r="AO19" s="219"/>
      <c r="AP19" s="256"/>
      <c r="AQ19" s="208"/>
      <c r="AR19" s="208"/>
      <c r="AS19" s="208"/>
      <c r="AT19" s="208"/>
      <c r="AU19" s="208"/>
      <c r="AV19" s="208"/>
      <c r="AW19" s="257"/>
      <c r="AX19" s="258"/>
      <c r="AY19" s="259"/>
      <c r="AZ19" s="259"/>
      <c r="BA19" s="259"/>
      <c r="BB19" s="259"/>
      <c r="BC19" s="259"/>
      <c r="BD19" s="259"/>
      <c r="BE19" s="260"/>
      <c r="BF19" s="258"/>
      <c r="BG19" s="259"/>
      <c r="BH19" s="259"/>
      <c r="BI19" s="260"/>
      <c r="BJ19" s="207"/>
      <c r="BK19" s="208"/>
      <c r="BL19" s="208"/>
      <c r="BM19" s="208"/>
      <c r="BN19" s="257"/>
      <c r="BO19" s="208"/>
      <c r="BP19" s="208"/>
      <c r="BQ19" s="208"/>
      <c r="BR19" s="208"/>
      <c r="BS19" s="209"/>
    </row>
    <row r="20" spans="1:71" ht="21.6" customHeight="1" x14ac:dyDescent="0.2">
      <c r="A20" s="2"/>
      <c r="B20" s="23" t="s">
        <v>6</v>
      </c>
      <c r="C20" s="23"/>
      <c r="D20" s="23"/>
      <c r="E20" s="2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16">
        <f>COUNTA(V12:Y19)</f>
        <v>0</v>
      </c>
      <c r="W20" s="216"/>
      <c r="X20" s="216"/>
      <c r="Y20" s="216"/>
      <c r="Z20" s="216">
        <f>COUNTA(Z12:AD19)</f>
        <v>0</v>
      </c>
      <c r="AA20" s="216"/>
      <c r="AB20" s="216"/>
      <c r="AC20" s="216"/>
      <c r="AD20" s="216"/>
      <c r="AE20" s="216">
        <f>COUNTA(AE12:AI19)</f>
        <v>0</v>
      </c>
      <c r="AF20" s="216"/>
      <c r="AG20" s="216"/>
      <c r="AH20" s="216"/>
      <c r="AI20" s="216"/>
      <c r="AK20" s="2"/>
      <c r="AL20" s="23" t="s">
        <v>6</v>
      </c>
      <c r="AM20" s="23"/>
      <c r="AN20" s="23"/>
      <c r="AO20" s="23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16">
        <f>COUNTA(BF12:BI19)</f>
        <v>0</v>
      </c>
      <c r="BG20" s="216"/>
      <c r="BH20" s="216"/>
      <c r="BI20" s="216"/>
      <c r="BJ20" s="216">
        <f>COUNTA(BJ12:BN19)</f>
        <v>0</v>
      </c>
      <c r="BK20" s="216"/>
      <c r="BL20" s="216"/>
      <c r="BM20" s="216"/>
      <c r="BN20" s="216"/>
      <c r="BO20" s="216">
        <f>COUNTA(BO12:BS19)</f>
        <v>0</v>
      </c>
      <c r="BP20" s="216"/>
      <c r="BQ20" s="216"/>
      <c r="BR20" s="216"/>
      <c r="BS20" s="216"/>
    </row>
    <row r="21" spans="1:71" ht="21.6" customHeight="1" x14ac:dyDescent="0.2">
      <c r="B21" s="2"/>
      <c r="C21" s="2"/>
      <c r="D21" s="2"/>
      <c r="E21" s="2"/>
      <c r="F21" s="2"/>
      <c r="G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0"/>
      <c r="Z21" s="20"/>
      <c r="AA21" s="20"/>
      <c r="AB21" s="20"/>
      <c r="AC21" s="20"/>
      <c r="AD21" s="20"/>
      <c r="AE21" s="20"/>
      <c r="AF21" s="20"/>
      <c r="AG21" s="20"/>
      <c r="AI21" s="2"/>
      <c r="AL21" s="2"/>
      <c r="AM21" s="2"/>
      <c r="AN21" s="2"/>
      <c r="AO21" s="2"/>
      <c r="AP21" s="2"/>
      <c r="AQ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0"/>
      <c r="BJ21" s="20"/>
      <c r="BK21" s="20"/>
      <c r="BL21" s="20"/>
      <c r="BM21" s="20"/>
      <c r="BN21" s="20"/>
      <c r="BO21" s="20"/>
      <c r="BP21" s="20"/>
      <c r="BQ21" s="20"/>
      <c r="BS21" s="2"/>
    </row>
  </sheetData>
  <mergeCells count="138">
    <mergeCell ref="BJ15:BN15"/>
    <mergeCell ref="BO15:BS15"/>
    <mergeCell ref="AL16:AO16"/>
    <mergeCell ref="BJ16:BN16"/>
    <mergeCell ref="BO16:BS16"/>
    <mergeCell ref="V20:Y20"/>
    <mergeCell ref="BF20:BI20"/>
    <mergeCell ref="BF11:BI11"/>
    <mergeCell ref="BF12:BI12"/>
    <mergeCell ref="BF13:BI13"/>
    <mergeCell ref="BF14:BI14"/>
    <mergeCell ref="BF15:BI15"/>
    <mergeCell ref="BF16:BI16"/>
    <mergeCell ref="BF17:BI17"/>
    <mergeCell ref="BF18:BI18"/>
    <mergeCell ref="BF19:BI19"/>
    <mergeCell ref="Z20:AD20"/>
    <mergeCell ref="AE20:AI20"/>
    <mergeCell ref="AL15:AO15"/>
    <mergeCell ref="AL14:AO14"/>
    <mergeCell ref="AE15:AI15"/>
    <mergeCell ref="AP15:AW15"/>
    <mergeCell ref="AP16:AW16"/>
    <mergeCell ref="AP17:AW17"/>
    <mergeCell ref="BJ20:BN20"/>
    <mergeCell ref="AL19:AO19"/>
    <mergeCell ref="BJ19:BN19"/>
    <mergeCell ref="BO19:BS19"/>
    <mergeCell ref="AL17:AO17"/>
    <mergeCell ref="BJ17:BN17"/>
    <mergeCell ref="BO17:BS17"/>
    <mergeCell ref="AL18:AO18"/>
    <mergeCell ref="BJ18:BN18"/>
    <mergeCell ref="BO18:BS18"/>
    <mergeCell ref="BO20:BS20"/>
    <mergeCell ref="AX17:BE17"/>
    <mergeCell ref="AX18:BE18"/>
    <mergeCell ref="AX19:BE19"/>
    <mergeCell ref="AP18:AW18"/>
    <mergeCell ref="AP19:AW19"/>
    <mergeCell ref="AX15:BE15"/>
    <mergeCell ref="AX16:BE16"/>
    <mergeCell ref="AM2:BL3"/>
    <mergeCell ref="BO2:BP2"/>
    <mergeCell ref="AL5:AO5"/>
    <mergeCell ref="AP5:AU5"/>
    <mergeCell ref="BO5:BR5"/>
    <mergeCell ref="AL6:AR6"/>
    <mergeCell ref="AL8:AO8"/>
    <mergeCell ref="AP8:BD9"/>
    <mergeCell ref="BE8:BH8"/>
    <mergeCell ref="BI8:BS9"/>
    <mergeCell ref="AL9:AO9"/>
    <mergeCell ref="BE9:BH9"/>
    <mergeCell ref="AL11:AO11"/>
    <mergeCell ref="BJ11:BN11"/>
    <mergeCell ref="BO11:BS11"/>
    <mergeCell ref="BJ13:BN13"/>
    <mergeCell ref="BO13:BS13"/>
    <mergeCell ref="BJ14:BN14"/>
    <mergeCell ref="BO14:BS14"/>
    <mergeCell ref="AL12:AO12"/>
    <mergeCell ref="BJ12:BN12"/>
    <mergeCell ref="BO12:BS12"/>
    <mergeCell ref="B19:E19"/>
    <mergeCell ref="Z19:AD19"/>
    <mergeCell ref="AE19:AI19"/>
    <mergeCell ref="B17:E17"/>
    <mergeCell ref="Z17:AD17"/>
    <mergeCell ref="AE17:AI17"/>
    <mergeCell ref="B18:E18"/>
    <mergeCell ref="Z18:AD18"/>
    <mergeCell ref="AE18:AI18"/>
    <mergeCell ref="F17:M17"/>
    <mergeCell ref="F18:M18"/>
    <mergeCell ref="F19:M19"/>
    <mergeCell ref="V19:Y19"/>
    <mergeCell ref="N17:U17"/>
    <mergeCell ref="N18:U18"/>
    <mergeCell ref="N19:U19"/>
    <mergeCell ref="V17:Y17"/>
    <mergeCell ref="V18:Y18"/>
    <mergeCell ref="AL13:AO13"/>
    <mergeCell ref="AX11:BE11"/>
    <mergeCell ref="AX12:BE12"/>
    <mergeCell ref="AX13:BE13"/>
    <mergeCell ref="AX14:BE14"/>
    <mergeCell ref="AP11:AW11"/>
    <mergeCell ref="AP12:AW12"/>
    <mergeCell ref="AP13:AW13"/>
    <mergeCell ref="AP14:AW14"/>
    <mergeCell ref="C2:AB3"/>
    <mergeCell ref="AE2:AF2"/>
    <mergeCell ref="B5:E5"/>
    <mergeCell ref="F5:K5"/>
    <mergeCell ref="AE5:AH5"/>
    <mergeCell ref="B6:H6"/>
    <mergeCell ref="B8:E8"/>
    <mergeCell ref="F8:T9"/>
    <mergeCell ref="U8:X8"/>
    <mergeCell ref="Y8:AI9"/>
    <mergeCell ref="B9:E9"/>
    <mergeCell ref="U9:X9"/>
    <mergeCell ref="B11:E11"/>
    <mergeCell ref="Z11:AD11"/>
    <mergeCell ref="AE11:AI11"/>
    <mergeCell ref="B12:E12"/>
    <mergeCell ref="Z12:AD12"/>
    <mergeCell ref="AE12:AI12"/>
    <mergeCell ref="F11:M11"/>
    <mergeCell ref="F12:M12"/>
    <mergeCell ref="N11:U11"/>
    <mergeCell ref="N12:U12"/>
    <mergeCell ref="V11:Y11"/>
    <mergeCell ref="V12:Y12"/>
    <mergeCell ref="B16:E16"/>
    <mergeCell ref="Z16:AD16"/>
    <mergeCell ref="AE16:AI16"/>
    <mergeCell ref="B13:E13"/>
    <mergeCell ref="Z13:AD13"/>
    <mergeCell ref="AE13:AI13"/>
    <mergeCell ref="B14:E14"/>
    <mergeCell ref="Z14:AD14"/>
    <mergeCell ref="AE14:AI14"/>
    <mergeCell ref="B15:E15"/>
    <mergeCell ref="Z15:AD15"/>
    <mergeCell ref="F13:M13"/>
    <mergeCell ref="F14:M14"/>
    <mergeCell ref="F15:M15"/>
    <mergeCell ref="F16:M16"/>
    <mergeCell ref="N13:U13"/>
    <mergeCell ref="N14:U14"/>
    <mergeCell ref="N15:U15"/>
    <mergeCell ref="N16:U16"/>
    <mergeCell ref="V14:Y14"/>
    <mergeCell ref="V15:Y15"/>
    <mergeCell ref="V16:Y16"/>
    <mergeCell ref="V13:Y13"/>
  </mergeCells>
  <phoneticPr fontId="3"/>
  <dataValidations count="3">
    <dataValidation type="list" allowBlank="1" showInputMessage="1" showErrorMessage="1" sqref="BF12:BS19 V12:AI19" xr:uid="{507DC238-239B-4907-AAE1-BB765A60FB0F}">
      <formula1>"○"</formula1>
    </dataValidation>
    <dataValidation imeMode="on" allowBlank="1" showInputMessage="1" showErrorMessage="1" prompt="姓と名の間に_x000a_全角スペースを_x000a_入れてください" sqref="AX12:AX19 F12:F19 N12:N19 AP12:AP19" xr:uid="{C850B35A-969B-43EC-BC3E-F29854599ADC}"/>
    <dataValidation allowBlank="1" showInputMessage="1" showErrorMessage="1" prompt="クラブ情報_x000a_シートで入力" sqref="F8:T9 Y8:AI9 AP8:BD9 BI8:BS9" xr:uid="{58353F66-320C-4551-AFBD-F9100B8CCC99}"/>
  </dataValidations>
  <printOptions horizontalCentered="1"/>
  <pageMargins left="0.39370078740157483" right="0.39370078740157483" top="0.39370078740157483" bottom="0.19685039370078741" header="0.19685039370078741" footer="0.19685039370078741"/>
  <pageSetup paperSize="9" orientation="portrait" horizontalDpi="4294967293" verticalDpi="0" r:id="rId1"/>
  <colBreaks count="1" manualBreakCount="1">
    <brk id="36" max="1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5B494-CC45-402E-8B15-9EC8CA813BB0}">
  <sheetPr>
    <tabColor rgb="FFFFFF00"/>
  </sheetPr>
  <dimension ref="A1:BV20"/>
  <sheetViews>
    <sheetView showGridLines="0" view="pageBreakPreview" zoomScale="58" zoomScaleNormal="100" zoomScaleSheetLayoutView="58" workbookViewId="0">
      <pane ySplit="11" topLeftCell="A12" activePane="bottomLeft" state="frozen"/>
      <selection activeCell="AM2" sqref="AM2:BL3"/>
      <selection pane="bottomLeft" activeCell="AM2" sqref="AM2:BL3"/>
    </sheetView>
  </sheetViews>
  <sheetFormatPr defaultColWidth="9" defaultRowHeight="21.6" customHeight="1" x14ac:dyDescent="0.2"/>
  <cols>
    <col min="1" max="292" width="2.6640625" style="1" customWidth="1"/>
    <col min="293" max="16384" width="9" style="1"/>
  </cols>
  <sheetData>
    <row r="1" spans="1:74" ht="9.9" customHeight="1" x14ac:dyDescent="0.2"/>
    <row r="2" spans="1:74" ht="21.6" customHeight="1" thickBot="1" x14ac:dyDescent="0.25">
      <c r="A2" s="2"/>
      <c r="B2" s="2"/>
      <c r="C2" s="220" t="s">
        <v>193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E2" s="221" t="s">
        <v>43</v>
      </c>
      <c r="AF2" s="221"/>
      <c r="AG2" s="34"/>
      <c r="AH2" s="35" t="s">
        <v>39</v>
      </c>
      <c r="AI2" s="34"/>
      <c r="AK2" s="2"/>
      <c r="AL2" s="2"/>
      <c r="AM2" s="220" t="s">
        <v>193</v>
      </c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F2" s="220"/>
      <c r="BG2" s="220"/>
      <c r="BH2" s="220"/>
      <c r="BI2" s="220"/>
      <c r="BJ2" s="220"/>
      <c r="BK2" s="220"/>
      <c r="BL2" s="220"/>
      <c r="BO2" s="221" t="s">
        <v>43</v>
      </c>
      <c r="BP2" s="221"/>
      <c r="BQ2" s="33"/>
      <c r="BR2" s="35" t="s">
        <v>39</v>
      </c>
      <c r="BS2" s="33"/>
    </row>
    <row r="3" spans="1:74" ht="21.6" customHeight="1" x14ac:dyDescent="0.2">
      <c r="A3" s="2"/>
      <c r="B3" s="2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"/>
      <c r="AD3" s="2"/>
      <c r="AE3" s="2"/>
      <c r="AF3" s="2"/>
      <c r="AG3" s="2"/>
      <c r="AK3" s="2"/>
      <c r="AL3" s="2"/>
      <c r="AM3" s="220"/>
      <c r="AN3" s="220"/>
      <c r="AO3" s="220"/>
      <c r="AP3" s="220"/>
      <c r="AQ3" s="220"/>
      <c r="AR3" s="220"/>
      <c r="AS3" s="220"/>
      <c r="AT3" s="220"/>
      <c r="AU3" s="220"/>
      <c r="AV3" s="220"/>
      <c r="AW3" s="220"/>
      <c r="AX3" s="220"/>
      <c r="AY3" s="220"/>
      <c r="AZ3" s="220"/>
      <c r="BA3" s="220"/>
      <c r="BB3" s="220"/>
      <c r="BC3" s="220"/>
      <c r="BD3" s="220"/>
      <c r="BE3" s="220"/>
      <c r="BF3" s="220"/>
      <c r="BG3" s="220"/>
      <c r="BH3" s="220"/>
      <c r="BI3" s="220"/>
      <c r="BJ3" s="220"/>
      <c r="BK3" s="220"/>
      <c r="BL3" s="220"/>
      <c r="BM3" s="2"/>
      <c r="BN3" s="2"/>
      <c r="BO3" s="2"/>
      <c r="BP3" s="2"/>
      <c r="BQ3" s="2"/>
    </row>
    <row r="4" spans="1:74" ht="9.9" customHeight="1" x14ac:dyDescent="0.2"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L4" s="2"/>
      <c r="AM4" s="2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2"/>
      <c r="BO4" s="2"/>
      <c r="BP4" s="2"/>
      <c r="BQ4" s="2"/>
      <c r="BR4" s="2"/>
    </row>
    <row r="5" spans="1:74" s="14" customFormat="1" ht="30" customHeight="1" x14ac:dyDescent="0.2">
      <c r="B5" s="222" t="s">
        <v>67</v>
      </c>
      <c r="C5" s="222"/>
      <c r="D5" s="222"/>
      <c r="E5" s="222"/>
      <c r="F5" s="223" t="s">
        <v>8</v>
      </c>
      <c r="G5" s="223"/>
      <c r="H5" s="223"/>
      <c r="I5" s="223"/>
      <c r="J5" s="223"/>
      <c r="K5" s="223"/>
      <c r="AE5" s="224">
        <f>COUNTA(F12:O19)</f>
        <v>0</v>
      </c>
      <c r="AF5" s="225"/>
      <c r="AG5" s="225"/>
      <c r="AH5" s="225"/>
      <c r="AI5" s="15" t="s">
        <v>15</v>
      </c>
      <c r="AL5" s="222" t="s">
        <v>67</v>
      </c>
      <c r="AM5" s="222"/>
      <c r="AN5" s="222"/>
      <c r="AO5" s="222"/>
      <c r="AP5" s="223" t="s">
        <v>8</v>
      </c>
      <c r="AQ5" s="223"/>
      <c r="AR5" s="223"/>
      <c r="AS5" s="223"/>
      <c r="AT5" s="223"/>
      <c r="AU5" s="223"/>
      <c r="BO5" s="224">
        <f>COUNTA(AP12:AY19)</f>
        <v>0</v>
      </c>
      <c r="BP5" s="225"/>
      <c r="BQ5" s="225"/>
      <c r="BR5" s="225"/>
      <c r="BS5" s="15" t="s">
        <v>15</v>
      </c>
    </row>
    <row r="6" spans="1:74" s="14" customFormat="1" ht="30" customHeight="1" x14ac:dyDescent="0.2">
      <c r="B6" s="226" t="s">
        <v>64</v>
      </c>
      <c r="C6" s="226"/>
      <c r="D6" s="226"/>
      <c r="E6" s="226"/>
      <c r="F6" s="226"/>
      <c r="G6" s="226"/>
      <c r="H6" s="226"/>
      <c r="I6" s="16"/>
      <c r="J6" s="16" t="s">
        <v>127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 t="s">
        <v>49</v>
      </c>
      <c r="Z6" s="16"/>
      <c r="AA6" s="16"/>
      <c r="AB6" s="16"/>
      <c r="AC6" s="16"/>
      <c r="AD6" s="16"/>
      <c r="AE6" s="16"/>
      <c r="AF6" s="16"/>
      <c r="AG6" s="16"/>
      <c r="AH6" s="16"/>
      <c r="AI6" s="17"/>
      <c r="AL6" s="226" t="s">
        <v>64</v>
      </c>
      <c r="AM6" s="226"/>
      <c r="AN6" s="226"/>
      <c r="AO6" s="226"/>
      <c r="AP6" s="226"/>
      <c r="AQ6" s="226"/>
      <c r="AR6" s="226"/>
      <c r="AS6" s="16"/>
      <c r="AT6" s="16" t="s">
        <v>127</v>
      </c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 t="s">
        <v>50</v>
      </c>
      <c r="BJ6" s="16"/>
      <c r="BK6" s="16"/>
      <c r="BL6" s="16"/>
      <c r="BM6" s="16"/>
      <c r="BN6" s="16"/>
      <c r="BO6" s="16"/>
      <c r="BP6" s="16"/>
      <c r="BQ6" s="16"/>
      <c r="BR6" s="16"/>
      <c r="BS6" s="17"/>
    </row>
    <row r="7" spans="1:74" ht="9.9" customHeight="1" x14ac:dyDescent="0.2">
      <c r="B7" s="18"/>
      <c r="C7" s="18"/>
      <c r="D7" s="18"/>
      <c r="E7" s="18"/>
      <c r="F7" s="18"/>
      <c r="G7" s="18"/>
      <c r="H7" s="19"/>
      <c r="I7" s="19"/>
      <c r="J7" s="19"/>
      <c r="K7" s="19"/>
      <c r="L7" s="19"/>
      <c r="M7" s="19"/>
      <c r="N7" s="20"/>
      <c r="O7" s="20"/>
      <c r="P7" s="20"/>
      <c r="Q7" s="20"/>
      <c r="R7" s="20"/>
      <c r="S7" s="20"/>
      <c r="X7" s="21"/>
      <c r="AL7" s="18"/>
      <c r="AM7" s="18"/>
      <c r="AN7" s="18"/>
      <c r="AO7" s="18"/>
      <c r="AP7" s="18"/>
      <c r="AQ7" s="18"/>
      <c r="AR7" s="19"/>
      <c r="AS7" s="19"/>
      <c r="AT7" s="19"/>
      <c r="AU7" s="19"/>
      <c r="AV7" s="19"/>
      <c r="AW7" s="19"/>
      <c r="AX7" s="20"/>
      <c r="AY7" s="20"/>
      <c r="AZ7" s="20"/>
      <c r="BA7" s="20"/>
      <c r="BB7" s="20"/>
      <c r="BC7" s="20"/>
      <c r="BH7" s="21"/>
    </row>
    <row r="8" spans="1:74" ht="21.6" customHeight="1" x14ac:dyDescent="0.2">
      <c r="A8" s="2"/>
      <c r="B8" s="227" t="s">
        <v>0</v>
      </c>
      <c r="C8" s="227"/>
      <c r="D8" s="227"/>
      <c r="E8" s="227"/>
      <c r="F8" s="110" t="str">
        <f>IF(クラブ情報!$J$6="","",クラブ情報!$J$6)</f>
        <v/>
      </c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228"/>
      <c r="U8" s="230" t="s">
        <v>4</v>
      </c>
      <c r="V8" s="231"/>
      <c r="W8" s="231"/>
      <c r="X8" s="232"/>
      <c r="Y8" s="110" t="str">
        <f>IF(クラブ情報!$J$8="","",クラブ情報!$J$8)</f>
        <v/>
      </c>
      <c r="Z8" s="111"/>
      <c r="AA8" s="111"/>
      <c r="AB8" s="111"/>
      <c r="AC8" s="111"/>
      <c r="AD8" s="111"/>
      <c r="AE8" s="111"/>
      <c r="AF8" s="111"/>
      <c r="AG8" s="111"/>
      <c r="AH8" s="111"/>
      <c r="AI8" s="228"/>
      <c r="AK8" s="2"/>
      <c r="AL8" s="227" t="s">
        <v>0</v>
      </c>
      <c r="AM8" s="227"/>
      <c r="AN8" s="227"/>
      <c r="AO8" s="227"/>
      <c r="AP8" s="110" t="str">
        <f>IF(クラブ情報!$J$6="","",クラブ情報!$J$6)</f>
        <v/>
      </c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228"/>
      <c r="BE8" s="230" t="s">
        <v>4</v>
      </c>
      <c r="BF8" s="231"/>
      <c r="BG8" s="231"/>
      <c r="BH8" s="232"/>
      <c r="BI8" s="110" t="str">
        <f>IF(クラブ情報!$J$8="","",クラブ情報!$J$8)</f>
        <v/>
      </c>
      <c r="BJ8" s="111"/>
      <c r="BK8" s="111"/>
      <c r="BL8" s="111"/>
      <c r="BM8" s="111"/>
      <c r="BN8" s="111"/>
      <c r="BO8" s="111"/>
      <c r="BP8" s="111"/>
      <c r="BQ8" s="111"/>
      <c r="BR8" s="111"/>
      <c r="BS8" s="228"/>
    </row>
    <row r="9" spans="1:74" ht="21.6" customHeight="1" x14ac:dyDescent="0.2">
      <c r="A9" s="2"/>
      <c r="B9" s="233" t="s">
        <v>1</v>
      </c>
      <c r="C9" s="233"/>
      <c r="D9" s="233"/>
      <c r="E9" s="233"/>
      <c r="F9" s="112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229"/>
      <c r="U9" s="234" t="s">
        <v>5</v>
      </c>
      <c r="V9" s="235"/>
      <c r="W9" s="235"/>
      <c r="X9" s="236"/>
      <c r="Y9" s="112"/>
      <c r="Z9" s="113"/>
      <c r="AA9" s="113"/>
      <c r="AB9" s="113"/>
      <c r="AC9" s="113"/>
      <c r="AD9" s="113"/>
      <c r="AE9" s="113"/>
      <c r="AF9" s="113"/>
      <c r="AG9" s="113"/>
      <c r="AH9" s="113"/>
      <c r="AI9" s="229"/>
      <c r="AK9" s="2"/>
      <c r="AL9" s="233" t="s">
        <v>1</v>
      </c>
      <c r="AM9" s="233"/>
      <c r="AN9" s="233"/>
      <c r="AO9" s="233"/>
      <c r="AP9" s="112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229"/>
      <c r="BE9" s="234" t="s">
        <v>5</v>
      </c>
      <c r="BF9" s="235"/>
      <c r="BG9" s="235"/>
      <c r="BH9" s="236"/>
      <c r="BI9" s="112"/>
      <c r="BJ9" s="113"/>
      <c r="BK9" s="113"/>
      <c r="BL9" s="113"/>
      <c r="BM9" s="113"/>
      <c r="BN9" s="113"/>
      <c r="BO9" s="113"/>
      <c r="BP9" s="113"/>
      <c r="BQ9" s="113"/>
      <c r="BR9" s="113"/>
      <c r="BS9" s="229"/>
    </row>
    <row r="10" spans="1:74" ht="21.6" customHeight="1" x14ac:dyDescent="0.2">
      <c r="B10" s="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L10" s="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</row>
    <row r="11" spans="1:74" ht="30" customHeight="1" thickBot="1" x14ac:dyDescent="0.25">
      <c r="B11" s="240" t="s">
        <v>3</v>
      </c>
      <c r="C11" s="240"/>
      <c r="D11" s="240"/>
      <c r="E11" s="240"/>
      <c r="F11" s="227" t="s">
        <v>7</v>
      </c>
      <c r="G11" s="227"/>
      <c r="H11" s="227"/>
      <c r="I11" s="227"/>
      <c r="J11" s="227"/>
      <c r="K11" s="227"/>
      <c r="L11" s="227"/>
      <c r="M11" s="227"/>
      <c r="N11" s="227"/>
      <c r="O11" s="227"/>
      <c r="P11" s="227" t="s">
        <v>17</v>
      </c>
      <c r="Q11" s="227"/>
      <c r="R11" s="227"/>
      <c r="S11" s="227"/>
      <c r="T11" s="227"/>
      <c r="U11" s="227"/>
      <c r="V11" s="227"/>
      <c r="W11" s="227"/>
      <c r="X11" s="227"/>
      <c r="Y11" s="227"/>
      <c r="Z11" s="203" t="s">
        <v>151</v>
      </c>
      <c r="AA11" s="93"/>
      <c r="AB11" s="93"/>
      <c r="AC11" s="93"/>
      <c r="AD11" s="93"/>
      <c r="AE11" s="261" t="s">
        <v>150</v>
      </c>
      <c r="AF11" s="262"/>
      <c r="AG11" s="262"/>
      <c r="AH11" s="262"/>
      <c r="AI11" s="263"/>
      <c r="AL11" s="240" t="s">
        <v>3</v>
      </c>
      <c r="AM11" s="240"/>
      <c r="AN11" s="240"/>
      <c r="AO11" s="240"/>
      <c r="AP11" s="227" t="s">
        <v>7</v>
      </c>
      <c r="AQ11" s="227"/>
      <c r="AR11" s="227"/>
      <c r="AS11" s="227"/>
      <c r="AT11" s="227"/>
      <c r="AU11" s="227"/>
      <c r="AV11" s="227"/>
      <c r="AW11" s="227"/>
      <c r="AX11" s="227"/>
      <c r="AY11" s="227"/>
      <c r="AZ11" s="227" t="s">
        <v>17</v>
      </c>
      <c r="BA11" s="227"/>
      <c r="BB11" s="227"/>
      <c r="BC11" s="227"/>
      <c r="BD11" s="227"/>
      <c r="BE11" s="227"/>
      <c r="BF11" s="227"/>
      <c r="BG11" s="227"/>
      <c r="BH11" s="227"/>
      <c r="BI11" s="227"/>
      <c r="BJ11" s="203" t="s">
        <v>151</v>
      </c>
      <c r="BK11" s="93"/>
      <c r="BL11" s="93"/>
      <c r="BM11" s="93"/>
      <c r="BN11" s="93"/>
      <c r="BO11" s="261" t="s">
        <v>150</v>
      </c>
      <c r="BP11" s="262"/>
      <c r="BQ11" s="262"/>
      <c r="BR11" s="262"/>
      <c r="BS11" s="263"/>
      <c r="BV11" s="1" t="s">
        <v>143</v>
      </c>
    </row>
    <row r="12" spans="1:74" ht="30" customHeight="1" x14ac:dyDescent="0.2">
      <c r="B12" s="218">
        <v>1</v>
      </c>
      <c r="C12" s="218"/>
      <c r="D12" s="218"/>
      <c r="E12" s="219"/>
      <c r="F12" s="267"/>
      <c r="G12" s="268"/>
      <c r="H12" s="268"/>
      <c r="I12" s="268"/>
      <c r="J12" s="268"/>
      <c r="K12" s="268"/>
      <c r="L12" s="268"/>
      <c r="M12" s="268"/>
      <c r="N12" s="268"/>
      <c r="O12" s="268"/>
      <c r="P12" s="269"/>
      <c r="Q12" s="269"/>
      <c r="R12" s="269"/>
      <c r="S12" s="269"/>
      <c r="T12" s="269"/>
      <c r="U12" s="269"/>
      <c r="V12" s="269"/>
      <c r="W12" s="269"/>
      <c r="X12" s="269"/>
      <c r="Y12" s="253"/>
      <c r="Z12" s="211"/>
      <c r="AA12" s="212"/>
      <c r="AB12" s="212"/>
      <c r="AC12" s="212"/>
      <c r="AD12" s="213"/>
      <c r="AE12" s="212"/>
      <c r="AF12" s="212"/>
      <c r="AG12" s="212"/>
      <c r="AH12" s="212"/>
      <c r="AI12" s="214"/>
      <c r="AL12" s="218">
        <v>1</v>
      </c>
      <c r="AM12" s="218"/>
      <c r="AN12" s="218"/>
      <c r="AO12" s="219"/>
      <c r="AP12" s="267"/>
      <c r="AQ12" s="268"/>
      <c r="AR12" s="268"/>
      <c r="AS12" s="268"/>
      <c r="AT12" s="268"/>
      <c r="AU12" s="268"/>
      <c r="AV12" s="268"/>
      <c r="AW12" s="268"/>
      <c r="AX12" s="268"/>
      <c r="AY12" s="268"/>
      <c r="AZ12" s="269"/>
      <c r="BA12" s="269"/>
      <c r="BB12" s="269"/>
      <c r="BC12" s="269"/>
      <c r="BD12" s="269"/>
      <c r="BE12" s="269"/>
      <c r="BF12" s="269"/>
      <c r="BG12" s="269"/>
      <c r="BH12" s="269"/>
      <c r="BI12" s="253"/>
      <c r="BJ12" s="211"/>
      <c r="BK12" s="212"/>
      <c r="BL12" s="212"/>
      <c r="BM12" s="212"/>
      <c r="BN12" s="213"/>
      <c r="BO12" s="212"/>
      <c r="BP12" s="212"/>
      <c r="BQ12" s="212"/>
      <c r="BR12" s="212"/>
      <c r="BS12" s="214"/>
    </row>
    <row r="13" spans="1:74" ht="30" customHeight="1" x14ac:dyDescent="0.2">
      <c r="B13" s="218">
        <v>2</v>
      </c>
      <c r="C13" s="218"/>
      <c r="D13" s="218"/>
      <c r="E13" s="219"/>
      <c r="F13" s="270"/>
      <c r="G13" s="271"/>
      <c r="H13" s="271"/>
      <c r="I13" s="271"/>
      <c r="J13" s="271"/>
      <c r="K13" s="271"/>
      <c r="L13" s="271"/>
      <c r="M13" s="271"/>
      <c r="N13" s="271"/>
      <c r="O13" s="271"/>
      <c r="P13" s="272"/>
      <c r="Q13" s="272"/>
      <c r="R13" s="272"/>
      <c r="S13" s="272"/>
      <c r="T13" s="272"/>
      <c r="U13" s="272"/>
      <c r="V13" s="272"/>
      <c r="W13" s="272"/>
      <c r="X13" s="272"/>
      <c r="Y13" s="249"/>
      <c r="Z13" s="244"/>
      <c r="AA13" s="245"/>
      <c r="AB13" s="245"/>
      <c r="AC13" s="245"/>
      <c r="AD13" s="248"/>
      <c r="AE13" s="245"/>
      <c r="AF13" s="245"/>
      <c r="AG13" s="245"/>
      <c r="AH13" s="245"/>
      <c r="AI13" s="246"/>
      <c r="AL13" s="218">
        <v>2</v>
      </c>
      <c r="AM13" s="218"/>
      <c r="AN13" s="218"/>
      <c r="AO13" s="219"/>
      <c r="AP13" s="270"/>
      <c r="AQ13" s="271"/>
      <c r="AR13" s="271"/>
      <c r="AS13" s="271"/>
      <c r="AT13" s="271"/>
      <c r="AU13" s="271"/>
      <c r="AV13" s="271"/>
      <c r="AW13" s="271"/>
      <c r="AX13" s="271"/>
      <c r="AY13" s="271"/>
      <c r="AZ13" s="272"/>
      <c r="BA13" s="272"/>
      <c r="BB13" s="272"/>
      <c r="BC13" s="272"/>
      <c r="BD13" s="272"/>
      <c r="BE13" s="272"/>
      <c r="BF13" s="272"/>
      <c r="BG13" s="272"/>
      <c r="BH13" s="272"/>
      <c r="BI13" s="249"/>
      <c r="BJ13" s="244"/>
      <c r="BK13" s="245"/>
      <c r="BL13" s="245"/>
      <c r="BM13" s="245"/>
      <c r="BN13" s="248"/>
      <c r="BO13" s="245"/>
      <c r="BP13" s="245"/>
      <c r="BQ13" s="245"/>
      <c r="BR13" s="245"/>
      <c r="BS13" s="246"/>
    </row>
    <row r="14" spans="1:74" ht="30" customHeight="1" x14ac:dyDescent="0.2">
      <c r="B14" s="218">
        <v>3</v>
      </c>
      <c r="C14" s="218"/>
      <c r="D14" s="218"/>
      <c r="E14" s="219"/>
      <c r="F14" s="270"/>
      <c r="G14" s="271"/>
      <c r="H14" s="271"/>
      <c r="I14" s="271"/>
      <c r="J14" s="271"/>
      <c r="K14" s="271"/>
      <c r="L14" s="271"/>
      <c r="M14" s="271"/>
      <c r="N14" s="271"/>
      <c r="O14" s="271"/>
      <c r="P14" s="272"/>
      <c r="Q14" s="272"/>
      <c r="R14" s="272"/>
      <c r="S14" s="272"/>
      <c r="T14" s="272"/>
      <c r="U14" s="272"/>
      <c r="V14" s="272"/>
      <c r="W14" s="272"/>
      <c r="X14" s="272"/>
      <c r="Y14" s="249"/>
      <c r="Z14" s="244"/>
      <c r="AA14" s="245"/>
      <c r="AB14" s="245"/>
      <c r="AC14" s="245"/>
      <c r="AD14" s="248"/>
      <c r="AE14" s="245"/>
      <c r="AF14" s="245"/>
      <c r="AG14" s="245"/>
      <c r="AH14" s="245"/>
      <c r="AI14" s="246"/>
      <c r="AL14" s="218">
        <v>3</v>
      </c>
      <c r="AM14" s="218"/>
      <c r="AN14" s="218"/>
      <c r="AO14" s="219"/>
      <c r="AP14" s="270"/>
      <c r="AQ14" s="271"/>
      <c r="AR14" s="271"/>
      <c r="AS14" s="271"/>
      <c r="AT14" s="271"/>
      <c r="AU14" s="271"/>
      <c r="AV14" s="271"/>
      <c r="AW14" s="271"/>
      <c r="AX14" s="271"/>
      <c r="AY14" s="271"/>
      <c r="AZ14" s="272"/>
      <c r="BA14" s="272"/>
      <c r="BB14" s="272"/>
      <c r="BC14" s="272"/>
      <c r="BD14" s="272"/>
      <c r="BE14" s="272"/>
      <c r="BF14" s="272"/>
      <c r="BG14" s="272"/>
      <c r="BH14" s="272"/>
      <c r="BI14" s="249"/>
      <c r="BJ14" s="244"/>
      <c r="BK14" s="245"/>
      <c r="BL14" s="245"/>
      <c r="BM14" s="245"/>
      <c r="BN14" s="248"/>
      <c r="BO14" s="245"/>
      <c r="BP14" s="245"/>
      <c r="BQ14" s="245"/>
      <c r="BR14" s="245"/>
      <c r="BS14" s="246"/>
    </row>
    <row r="15" spans="1:74" ht="30" customHeight="1" x14ac:dyDescent="0.2">
      <c r="B15" s="218">
        <v>4</v>
      </c>
      <c r="C15" s="218"/>
      <c r="D15" s="218"/>
      <c r="E15" s="219"/>
      <c r="F15" s="270"/>
      <c r="G15" s="271"/>
      <c r="H15" s="271"/>
      <c r="I15" s="271"/>
      <c r="J15" s="271"/>
      <c r="K15" s="271"/>
      <c r="L15" s="271"/>
      <c r="M15" s="271"/>
      <c r="N15" s="271"/>
      <c r="O15" s="271"/>
      <c r="P15" s="272"/>
      <c r="Q15" s="272"/>
      <c r="R15" s="272"/>
      <c r="S15" s="272"/>
      <c r="T15" s="272"/>
      <c r="U15" s="272"/>
      <c r="V15" s="272"/>
      <c r="W15" s="272"/>
      <c r="X15" s="272"/>
      <c r="Y15" s="249"/>
      <c r="Z15" s="244"/>
      <c r="AA15" s="245"/>
      <c r="AB15" s="245"/>
      <c r="AC15" s="245"/>
      <c r="AD15" s="248"/>
      <c r="AE15" s="245"/>
      <c r="AF15" s="245"/>
      <c r="AG15" s="245"/>
      <c r="AH15" s="245"/>
      <c r="AI15" s="246"/>
      <c r="AL15" s="218">
        <v>4</v>
      </c>
      <c r="AM15" s="218"/>
      <c r="AN15" s="218"/>
      <c r="AO15" s="219"/>
      <c r="AP15" s="270"/>
      <c r="AQ15" s="271"/>
      <c r="AR15" s="271"/>
      <c r="AS15" s="271"/>
      <c r="AT15" s="271"/>
      <c r="AU15" s="271"/>
      <c r="AV15" s="271"/>
      <c r="AW15" s="271"/>
      <c r="AX15" s="271"/>
      <c r="AY15" s="271"/>
      <c r="AZ15" s="272"/>
      <c r="BA15" s="272"/>
      <c r="BB15" s="272"/>
      <c r="BC15" s="272"/>
      <c r="BD15" s="272"/>
      <c r="BE15" s="272"/>
      <c r="BF15" s="272"/>
      <c r="BG15" s="272"/>
      <c r="BH15" s="272"/>
      <c r="BI15" s="249"/>
      <c r="BJ15" s="244"/>
      <c r="BK15" s="245"/>
      <c r="BL15" s="245"/>
      <c r="BM15" s="245"/>
      <c r="BN15" s="248"/>
      <c r="BO15" s="245"/>
      <c r="BP15" s="245"/>
      <c r="BQ15" s="245"/>
      <c r="BR15" s="245"/>
      <c r="BS15" s="246"/>
    </row>
    <row r="16" spans="1:74" ht="30" customHeight="1" x14ac:dyDescent="0.2">
      <c r="B16" s="218">
        <v>5</v>
      </c>
      <c r="C16" s="218"/>
      <c r="D16" s="218"/>
      <c r="E16" s="219"/>
      <c r="F16" s="270"/>
      <c r="G16" s="271"/>
      <c r="H16" s="271"/>
      <c r="I16" s="271"/>
      <c r="J16" s="271"/>
      <c r="K16" s="271"/>
      <c r="L16" s="271"/>
      <c r="M16" s="271"/>
      <c r="N16" s="271"/>
      <c r="O16" s="271"/>
      <c r="P16" s="272"/>
      <c r="Q16" s="272"/>
      <c r="R16" s="272"/>
      <c r="S16" s="272"/>
      <c r="T16" s="272"/>
      <c r="U16" s="272"/>
      <c r="V16" s="272"/>
      <c r="W16" s="272"/>
      <c r="X16" s="272"/>
      <c r="Y16" s="249"/>
      <c r="Z16" s="244"/>
      <c r="AA16" s="245"/>
      <c r="AB16" s="245"/>
      <c r="AC16" s="245"/>
      <c r="AD16" s="248"/>
      <c r="AE16" s="245"/>
      <c r="AF16" s="245"/>
      <c r="AG16" s="245"/>
      <c r="AH16" s="245"/>
      <c r="AI16" s="246"/>
      <c r="AL16" s="218">
        <v>5</v>
      </c>
      <c r="AM16" s="218"/>
      <c r="AN16" s="218"/>
      <c r="AO16" s="219"/>
      <c r="AP16" s="270"/>
      <c r="AQ16" s="271"/>
      <c r="AR16" s="271"/>
      <c r="AS16" s="271"/>
      <c r="AT16" s="271"/>
      <c r="AU16" s="271"/>
      <c r="AV16" s="271"/>
      <c r="AW16" s="271"/>
      <c r="AX16" s="271"/>
      <c r="AY16" s="271"/>
      <c r="AZ16" s="272"/>
      <c r="BA16" s="272"/>
      <c r="BB16" s="272"/>
      <c r="BC16" s="272"/>
      <c r="BD16" s="272"/>
      <c r="BE16" s="272"/>
      <c r="BF16" s="272"/>
      <c r="BG16" s="272"/>
      <c r="BH16" s="272"/>
      <c r="BI16" s="249"/>
      <c r="BJ16" s="244"/>
      <c r="BK16" s="245"/>
      <c r="BL16" s="245"/>
      <c r="BM16" s="245"/>
      <c r="BN16" s="248"/>
      <c r="BO16" s="245"/>
      <c r="BP16" s="245"/>
      <c r="BQ16" s="245"/>
      <c r="BR16" s="245"/>
      <c r="BS16" s="246"/>
    </row>
    <row r="17" spans="1:71" ht="30" customHeight="1" x14ac:dyDescent="0.2">
      <c r="B17" s="218">
        <v>6</v>
      </c>
      <c r="C17" s="218"/>
      <c r="D17" s="218"/>
      <c r="E17" s="219"/>
      <c r="F17" s="270"/>
      <c r="G17" s="271"/>
      <c r="H17" s="271"/>
      <c r="I17" s="271"/>
      <c r="J17" s="271"/>
      <c r="K17" s="271"/>
      <c r="L17" s="271"/>
      <c r="M17" s="271"/>
      <c r="N17" s="271"/>
      <c r="O17" s="271"/>
      <c r="P17" s="272"/>
      <c r="Q17" s="272"/>
      <c r="R17" s="272"/>
      <c r="S17" s="272"/>
      <c r="T17" s="272"/>
      <c r="U17" s="272"/>
      <c r="V17" s="272"/>
      <c r="W17" s="272"/>
      <c r="X17" s="272"/>
      <c r="Y17" s="249"/>
      <c r="Z17" s="244"/>
      <c r="AA17" s="245"/>
      <c r="AB17" s="245"/>
      <c r="AC17" s="245"/>
      <c r="AD17" s="248"/>
      <c r="AE17" s="245"/>
      <c r="AF17" s="245"/>
      <c r="AG17" s="245"/>
      <c r="AH17" s="245"/>
      <c r="AI17" s="246"/>
      <c r="AL17" s="218">
        <v>6</v>
      </c>
      <c r="AM17" s="218"/>
      <c r="AN17" s="218"/>
      <c r="AO17" s="219"/>
      <c r="AP17" s="270"/>
      <c r="AQ17" s="271"/>
      <c r="AR17" s="271"/>
      <c r="AS17" s="271"/>
      <c r="AT17" s="271"/>
      <c r="AU17" s="271"/>
      <c r="AV17" s="271"/>
      <c r="AW17" s="271"/>
      <c r="AX17" s="271"/>
      <c r="AY17" s="271"/>
      <c r="AZ17" s="272"/>
      <c r="BA17" s="272"/>
      <c r="BB17" s="272"/>
      <c r="BC17" s="272"/>
      <c r="BD17" s="272"/>
      <c r="BE17" s="272"/>
      <c r="BF17" s="272"/>
      <c r="BG17" s="272"/>
      <c r="BH17" s="272"/>
      <c r="BI17" s="249"/>
      <c r="BJ17" s="244"/>
      <c r="BK17" s="245"/>
      <c r="BL17" s="245"/>
      <c r="BM17" s="245"/>
      <c r="BN17" s="248"/>
      <c r="BO17" s="245"/>
      <c r="BP17" s="245"/>
      <c r="BQ17" s="245"/>
      <c r="BR17" s="245"/>
      <c r="BS17" s="246"/>
    </row>
    <row r="18" spans="1:71" ht="30" customHeight="1" x14ac:dyDescent="0.2">
      <c r="B18" s="218">
        <v>7</v>
      </c>
      <c r="C18" s="218"/>
      <c r="D18" s="218"/>
      <c r="E18" s="219"/>
      <c r="F18" s="270"/>
      <c r="G18" s="271"/>
      <c r="H18" s="271"/>
      <c r="I18" s="271"/>
      <c r="J18" s="271"/>
      <c r="K18" s="271"/>
      <c r="L18" s="271"/>
      <c r="M18" s="271"/>
      <c r="N18" s="271"/>
      <c r="O18" s="271"/>
      <c r="P18" s="272"/>
      <c r="Q18" s="272"/>
      <c r="R18" s="272"/>
      <c r="S18" s="272"/>
      <c r="T18" s="272"/>
      <c r="U18" s="272"/>
      <c r="V18" s="272"/>
      <c r="W18" s="272"/>
      <c r="X18" s="272"/>
      <c r="Y18" s="249"/>
      <c r="Z18" s="244"/>
      <c r="AA18" s="245"/>
      <c r="AB18" s="245"/>
      <c r="AC18" s="245"/>
      <c r="AD18" s="248"/>
      <c r="AE18" s="245"/>
      <c r="AF18" s="245"/>
      <c r="AG18" s="245"/>
      <c r="AH18" s="245"/>
      <c r="AI18" s="246"/>
      <c r="AL18" s="218">
        <v>7</v>
      </c>
      <c r="AM18" s="218"/>
      <c r="AN18" s="218"/>
      <c r="AO18" s="219"/>
      <c r="AP18" s="270"/>
      <c r="AQ18" s="271"/>
      <c r="AR18" s="271"/>
      <c r="AS18" s="271"/>
      <c r="AT18" s="271"/>
      <c r="AU18" s="271"/>
      <c r="AV18" s="271"/>
      <c r="AW18" s="271"/>
      <c r="AX18" s="271"/>
      <c r="AY18" s="271"/>
      <c r="AZ18" s="272"/>
      <c r="BA18" s="272"/>
      <c r="BB18" s="272"/>
      <c r="BC18" s="272"/>
      <c r="BD18" s="272"/>
      <c r="BE18" s="272"/>
      <c r="BF18" s="272"/>
      <c r="BG18" s="272"/>
      <c r="BH18" s="272"/>
      <c r="BI18" s="249"/>
      <c r="BJ18" s="244"/>
      <c r="BK18" s="245"/>
      <c r="BL18" s="245"/>
      <c r="BM18" s="245"/>
      <c r="BN18" s="248"/>
      <c r="BO18" s="245"/>
      <c r="BP18" s="245"/>
      <c r="BQ18" s="245"/>
      <c r="BR18" s="245"/>
      <c r="BS18" s="246"/>
    </row>
    <row r="19" spans="1:71" ht="30" customHeight="1" thickBot="1" x14ac:dyDescent="0.25">
      <c r="B19" s="218">
        <v>8</v>
      </c>
      <c r="C19" s="218"/>
      <c r="D19" s="218"/>
      <c r="E19" s="219"/>
      <c r="F19" s="273"/>
      <c r="G19" s="274"/>
      <c r="H19" s="274"/>
      <c r="I19" s="274"/>
      <c r="J19" s="274"/>
      <c r="K19" s="274"/>
      <c r="L19" s="274"/>
      <c r="M19" s="274"/>
      <c r="N19" s="274"/>
      <c r="O19" s="274"/>
      <c r="P19" s="275"/>
      <c r="Q19" s="275"/>
      <c r="R19" s="275"/>
      <c r="S19" s="275"/>
      <c r="T19" s="275"/>
      <c r="U19" s="275"/>
      <c r="V19" s="275"/>
      <c r="W19" s="275"/>
      <c r="X19" s="275"/>
      <c r="Y19" s="258"/>
      <c r="Z19" s="207"/>
      <c r="AA19" s="208"/>
      <c r="AB19" s="208"/>
      <c r="AC19" s="208"/>
      <c r="AD19" s="257"/>
      <c r="AE19" s="208"/>
      <c r="AF19" s="208"/>
      <c r="AG19" s="208"/>
      <c r="AH19" s="208"/>
      <c r="AI19" s="209"/>
      <c r="AL19" s="218">
        <v>8</v>
      </c>
      <c r="AM19" s="218"/>
      <c r="AN19" s="218"/>
      <c r="AO19" s="219"/>
      <c r="AP19" s="273"/>
      <c r="AQ19" s="274"/>
      <c r="AR19" s="274"/>
      <c r="AS19" s="274"/>
      <c r="AT19" s="274"/>
      <c r="AU19" s="274"/>
      <c r="AV19" s="274"/>
      <c r="AW19" s="274"/>
      <c r="AX19" s="274"/>
      <c r="AY19" s="274"/>
      <c r="AZ19" s="275"/>
      <c r="BA19" s="275"/>
      <c r="BB19" s="275"/>
      <c r="BC19" s="275"/>
      <c r="BD19" s="275"/>
      <c r="BE19" s="275"/>
      <c r="BF19" s="275"/>
      <c r="BG19" s="275"/>
      <c r="BH19" s="275"/>
      <c r="BI19" s="258"/>
      <c r="BJ19" s="207"/>
      <c r="BK19" s="208"/>
      <c r="BL19" s="208"/>
      <c r="BM19" s="208"/>
      <c r="BN19" s="257"/>
      <c r="BO19" s="208"/>
      <c r="BP19" s="208"/>
      <c r="BQ19" s="208"/>
      <c r="BR19" s="208"/>
      <c r="BS19" s="209"/>
    </row>
    <row r="20" spans="1:71" ht="21.6" customHeight="1" x14ac:dyDescent="0.2">
      <c r="A20" s="2"/>
      <c r="B20" s="23" t="s">
        <v>6</v>
      </c>
      <c r="C20" s="23"/>
      <c r="D20" s="23"/>
      <c r="E20" s="2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16">
        <f>COUNTA(Z12:AD19)</f>
        <v>0</v>
      </c>
      <c r="AA20" s="216"/>
      <c r="AB20" s="216"/>
      <c r="AC20" s="216"/>
      <c r="AD20" s="216"/>
      <c r="AE20" s="216">
        <f>COUNTA(AE12:AI19)</f>
        <v>0</v>
      </c>
      <c r="AF20" s="216"/>
      <c r="AG20" s="216"/>
      <c r="AH20" s="216"/>
      <c r="AI20" s="216"/>
      <c r="AK20" s="2"/>
      <c r="AL20" s="23" t="s">
        <v>6</v>
      </c>
      <c r="AM20" s="23"/>
      <c r="AN20" s="23"/>
      <c r="AO20" s="23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16">
        <f>COUNTA(BJ12:BN19)</f>
        <v>0</v>
      </c>
      <c r="BK20" s="216"/>
      <c r="BL20" s="216"/>
      <c r="BM20" s="216"/>
      <c r="BN20" s="216"/>
      <c r="BO20" s="216">
        <f>COUNTA(BO12:BS19)</f>
        <v>0</v>
      </c>
      <c r="BP20" s="216"/>
      <c r="BQ20" s="216"/>
      <c r="BR20" s="216"/>
      <c r="BS20" s="216"/>
    </row>
  </sheetData>
  <mergeCells count="118">
    <mergeCell ref="Z20:AD20"/>
    <mergeCell ref="BJ20:BN20"/>
    <mergeCell ref="BO17:BS17"/>
    <mergeCell ref="B18:E18"/>
    <mergeCell ref="F18:O18"/>
    <mergeCell ref="P18:Y18"/>
    <mergeCell ref="Z18:AD18"/>
    <mergeCell ref="AE18:AI18"/>
    <mergeCell ref="AL18:AO18"/>
    <mergeCell ref="AP19:AY19"/>
    <mergeCell ref="AZ19:BI19"/>
    <mergeCell ref="BJ19:BN19"/>
    <mergeCell ref="BO19:BS19"/>
    <mergeCell ref="AP18:AY18"/>
    <mergeCell ref="AZ18:BI18"/>
    <mergeCell ref="BJ18:BN18"/>
    <mergeCell ref="BO18:BS18"/>
    <mergeCell ref="B19:E19"/>
    <mergeCell ref="F19:O19"/>
    <mergeCell ref="P19:Y19"/>
    <mergeCell ref="Z19:AD19"/>
    <mergeCell ref="AE19:AI19"/>
    <mergeCell ref="AL19:AO19"/>
    <mergeCell ref="B17:E17"/>
    <mergeCell ref="F17:O17"/>
    <mergeCell ref="P17:Y17"/>
    <mergeCell ref="Z17:AD17"/>
    <mergeCell ref="AE17:AI17"/>
    <mergeCell ref="AL17:AO17"/>
    <mergeCell ref="AP17:AY17"/>
    <mergeCell ref="AZ17:BI17"/>
    <mergeCell ref="BJ17:BN17"/>
    <mergeCell ref="BO15:BS15"/>
    <mergeCell ref="BO16:BS16"/>
    <mergeCell ref="B16:E16"/>
    <mergeCell ref="F16:O16"/>
    <mergeCell ref="P16:Y16"/>
    <mergeCell ref="Z16:AD16"/>
    <mergeCell ref="AE16:AI16"/>
    <mergeCell ref="AL16:AO16"/>
    <mergeCell ref="AP16:AY16"/>
    <mergeCell ref="AZ16:BI16"/>
    <mergeCell ref="BJ16:BN16"/>
    <mergeCell ref="B15:E15"/>
    <mergeCell ref="F15:O15"/>
    <mergeCell ref="P15:Y15"/>
    <mergeCell ref="Z15:AD15"/>
    <mergeCell ref="AE15:AI15"/>
    <mergeCell ref="AL15:AO15"/>
    <mergeCell ref="AP15:AY15"/>
    <mergeCell ref="AZ15:BI15"/>
    <mergeCell ref="BJ15:BN15"/>
    <mergeCell ref="BO13:BS13"/>
    <mergeCell ref="B14:E14"/>
    <mergeCell ref="F14:O14"/>
    <mergeCell ref="P14:Y14"/>
    <mergeCell ref="Z14:AD14"/>
    <mergeCell ref="AE14:AI14"/>
    <mergeCell ref="AL14:AO14"/>
    <mergeCell ref="AP14:AY14"/>
    <mergeCell ref="AZ14:BI14"/>
    <mergeCell ref="BJ14:BN14"/>
    <mergeCell ref="BO14:BS14"/>
    <mergeCell ref="B13:E13"/>
    <mergeCell ref="F13:O13"/>
    <mergeCell ref="P13:Y13"/>
    <mergeCell ref="Z13:AD13"/>
    <mergeCell ref="AE13:AI13"/>
    <mergeCell ref="AL13:AO13"/>
    <mergeCell ref="AP13:AY13"/>
    <mergeCell ref="AZ13:BI13"/>
    <mergeCell ref="BJ13:BN13"/>
    <mergeCell ref="AL8:AO8"/>
    <mergeCell ref="AP8:BD9"/>
    <mergeCell ref="AP11:AY11"/>
    <mergeCell ref="AZ11:BI11"/>
    <mergeCell ref="BJ11:BN11"/>
    <mergeCell ref="BO11:BS11"/>
    <mergeCell ref="B12:E12"/>
    <mergeCell ref="F12:O12"/>
    <mergeCell ref="P12:Y12"/>
    <mergeCell ref="Z12:AD12"/>
    <mergeCell ref="AE12:AI12"/>
    <mergeCell ref="AL12:AO12"/>
    <mergeCell ref="B11:E11"/>
    <mergeCell ref="F11:O11"/>
    <mergeCell ref="P11:Y11"/>
    <mergeCell ref="Z11:AD11"/>
    <mergeCell ref="AE11:AI11"/>
    <mergeCell ref="AL11:AO11"/>
    <mergeCell ref="AP12:AY12"/>
    <mergeCell ref="AZ12:BI12"/>
    <mergeCell ref="BJ12:BN12"/>
    <mergeCell ref="BO12:BS12"/>
    <mergeCell ref="AE20:AI20"/>
    <mergeCell ref="BO20:BS20"/>
    <mergeCell ref="C2:AB3"/>
    <mergeCell ref="AE2:AF2"/>
    <mergeCell ref="AM2:BL3"/>
    <mergeCell ref="BO2:BP2"/>
    <mergeCell ref="B5:E5"/>
    <mergeCell ref="F5:K5"/>
    <mergeCell ref="AE5:AH5"/>
    <mergeCell ref="AL5:AO5"/>
    <mergeCell ref="AP5:AU5"/>
    <mergeCell ref="BO5:BR5"/>
    <mergeCell ref="BE8:BH8"/>
    <mergeCell ref="BI8:BS9"/>
    <mergeCell ref="B9:E9"/>
    <mergeCell ref="U9:X9"/>
    <mergeCell ref="AL9:AO9"/>
    <mergeCell ref="BE9:BH9"/>
    <mergeCell ref="B6:H6"/>
    <mergeCell ref="AL6:AR6"/>
    <mergeCell ref="B8:E8"/>
    <mergeCell ref="F8:T9"/>
    <mergeCell ref="U8:X8"/>
    <mergeCell ref="Y8:AI9"/>
  </mergeCells>
  <phoneticPr fontId="3"/>
  <dataValidations count="3">
    <dataValidation imeMode="on" allowBlank="1" showInputMessage="1" showErrorMessage="1" prompt="姓と名の間に_x000a_全角スペースを_x000a_入れてください" sqref="F12:Y19 AP12:BI19" xr:uid="{0E40661F-57B3-4BA1-AEE5-54A600903357}"/>
    <dataValidation type="list" allowBlank="1" showInputMessage="1" showErrorMessage="1" sqref="Z12:AI19 BJ12:BS19" xr:uid="{6B8611C9-E47E-4626-A3FA-D4EA26778767}">
      <formula1>"○"</formula1>
    </dataValidation>
    <dataValidation allowBlank="1" showInputMessage="1" showErrorMessage="1" prompt="クラブ情報_x000a_シートで入力" sqref="F8:T9 Y8:AI9 AP8:BD9 BI8:BS9" xr:uid="{8CD9C037-E58A-463E-8678-62739A657217}"/>
  </dataValidations>
  <printOptions horizontalCentered="1"/>
  <pageMargins left="0.39370078740157483" right="0.39370078740157483" top="0.39370078740157483" bottom="0.19685039370078741" header="0.19685039370078741" footer="0.19685039370078741"/>
  <pageSetup paperSize="9" orientation="portrait" horizontalDpi="4294967293" verticalDpi="0" r:id="rId1"/>
  <colBreaks count="1" manualBreakCount="1">
    <brk id="36" max="1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F99E-C637-4FC5-BB2E-C5AC65133CC2}">
  <sheetPr>
    <tabColor rgb="FFFFC000"/>
  </sheetPr>
  <dimension ref="A1:AH96"/>
  <sheetViews>
    <sheetView view="pageBreakPreview" topLeftCell="A46" zoomScaleNormal="100" zoomScaleSheetLayoutView="100" workbookViewId="0">
      <selection activeCell="AJ69" sqref="AJ69"/>
    </sheetView>
  </sheetViews>
  <sheetFormatPr defaultColWidth="16" defaultRowHeight="15" customHeight="1" x14ac:dyDescent="0.2"/>
  <cols>
    <col min="1" max="34" width="2.6640625" style="63" customWidth="1"/>
    <col min="35" max="16384" width="16" style="63"/>
  </cols>
  <sheetData>
    <row r="1" spans="1:34" ht="11.25" customHeight="1" x14ac:dyDescent="0.2">
      <c r="A1" s="392" t="s">
        <v>287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</row>
    <row r="2" spans="1:34" ht="11.25" customHeight="1" x14ac:dyDescent="0.2">
      <c r="A2" s="277"/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</row>
    <row r="3" spans="1:34" ht="11.25" customHeight="1" x14ac:dyDescent="0.2">
      <c r="A3" s="277"/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7"/>
      <c r="AH3" s="277"/>
    </row>
    <row r="4" spans="1:34" ht="11.25" customHeight="1" x14ac:dyDescent="0.2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</row>
    <row r="5" spans="1:34" ht="11.25" customHeight="1" x14ac:dyDescent="0.2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5"/>
    </row>
    <row r="6" spans="1:34" ht="11.25" customHeight="1" x14ac:dyDescent="0.2">
      <c r="A6" s="393" t="s">
        <v>245</v>
      </c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277"/>
      <c r="AB6" s="277"/>
      <c r="AC6" s="277"/>
      <c r="AD6" s="277"/>
      <c r="AE6" s="277"/>
      <c r="AF6" s="277"/>
      <c r="AG6" s="277"/>
      <c r="AH6" s="277"/>
    </row>
    <row r="7" spans="1:34" ht="11.25" customHeight="1" x14ac:dyDescent="0.2">
      <c r="A7" s="277"/>
      <c r="B7" s="277"/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</row>
    <row r="8" spans="1:34" ht="11.25" customHeight="1" x14ac:dyDescent="0.2">
      <c r="A8" s="277"/>
      <c r="B8" s="277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7"/>
      <c r="AG8" s="277"/>
      <c r="AH8" s="277"/>
    </row>
    <row r="9" spans="1:34" ht="11.25" customHeight="1" x14ac:dyDescent="0.2">
      <c r="A9" s="277"/>
      <c r="B9" s="277"/>
      <c r="C9" s="277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7"/>
      <c r="AB9" s="277"/>
      <c r="AC9" s="277"/>
      <c r="AD9" s="277"/>
      <c r="AE9" s="277"/>
      <c r="AF9" s="277"/>
      <c r="AG9" s="277"/>
      <c r="AH9" s="277"/>
    </row>
    <row r="10" spans="1:34" ht="11.25" customHeight="1" thickBot="1" x14ac:dyDescent="0.2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 ht="11.25" customHeight="1" x14ac:dyDescent="0.2">
      <c r="A11" s="66"/>
      <c r="B11" s="66"/>
      <c r="C11" s="66"/>
      <c r="D11" s="343" t="s">
        <v>246</v>
      </c>
      <c r="E11" s="339"/>
      <c r="F11" s="339"/>
      <c r="G11" s="339"/>
      <c r="H11" s="339"/>
      <c r="I11" s="340"/>
      <c r="J11" s="291"/>
      <c r="K11" s="339"/>
      <c r="L11" s="339"/>
      <c r="M11" s="339"/>
      <c r="N11" s="339"/>
      <c r="O11" s="339"/>
      <c r="P11" s="339"/>
      <c r="Q11" s="339"/>
      <c r="R11" s="339"/>
      <c r="S11" s="339"/>
      <c r="T11" s="339"/>
      <c r="U11" s="339"/>
      <c r="V11" s="339"/>
      <c r="W11" s="339"/>
      <c r="X11" s="339"/>
      <c r="Y11" s="339"/>
      <c r="Z11" s="339"/>
      <c r="AA11" s="339"/>
      <c r="AB11" s="339"/>
      <c r="AC11" s="339"/>
      <c r="AD11" s="339"/>
      <c r="AE11" s="340"/>
      <c r="AF11" s="65"/>
      <c r="AG11" s="65"/>
      <c r="AH11" s="65"/>
    </row>
    <row r="12" spans="1:34" ht="11.25" customHeight="1" x14ac:dyDescent="0.2">
      <c r="A12" s="66"/>
      <c r="B12" s="66"/>
      <c r="C12" s="66"/>
      <c r="D12" s="299"/>
      <c r="E12" s="277"/>
      <c r="F12" s="277"/>
      <c r="G12" s="277"/>
      <c r="H12" s="277"/>
      <c r="I12" s="298"/>
      <c r="J12" s="299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  <c r="AA12" s="277"/>
      <c r="AB12" s="277"/>
      <c r="AC12" s="277"/>
      <c r="AD12" s="277"/>
      <c r="AE12" s="298"/>
      <c r="AF12" s="65"/>
      <c r="AG12" s="65"/>
      <c r="AH12" s="65"/>
    </row>
    <row r="13" spans="1:34" ht="11.25" customHeight="1" x14ac:dyDescent="0.2">
      <c r="A13" s="66"/>
      <c r="B13" s="66"/>
      <c r="C13" s="66"/>
      <c r="D13" s="299"/>
      <c r="E13" s="277"/>
      <c r="F13" s="277"/>
      <c r="G13" s="277"/>
      <c r="H13" s="277"/>
      <c r="I13" s="298"/>
      <c r="J13" s="299"/>
      <c r="K13" s="277"/>
      <c r="L13" s="277"/>
      <c r="M13" s="277"/>
      <c r="N13" s="277"/>
      <c r="O13" s="277"/>
      <c r="P13" s="277"/>
      <c r="Q13" s="277"/>
      <c r="R13" s="277"/>
      <c r="S13" s="277"/>
      <c r="T13" s="277"/>
      <c r="U13" s="277"/>
      <c r="V13" s="277"/>
      <c r="W13" s="277"/>
      <c r="X13" s="277"/>
      <c r="Y13" s="277"/>
      <c r="Z13" s="277"/>
      <c r="AA13" s="277"/>
      <c r="AB13" s="277"/>
      <c r="AC13" s="277"/>
      <c r="AD13" s="277"/>
      <c r="AE13" s="298"/>
      <c r="AF13" s="65"/>
      <c r="AG13" s="65"/>
      <c r="AH13" s="65"/>
    </row>
    <row r="14" spans="1:34" ht="11.25" customHeight="1" thickBot="1" x14ac:dyDescent="0.25">
      <c r="A14" s="66"/>
      <c r="B14" s="66"/>
      <c r="C14" s="66"/>
      <c r="D14" s="300"/>
      <c r="E14" s="301"/>
      <c r="F14" s="301"/>
      <c r="G14" s="301"/>
      <c r="H14" s="301"/>
      <c r="I14" s="302"/>
      <c r="J14" s="300"/>
      <c r="K14" s="301"/>
      <c r="L14" s="301"/>
      <c r="M14" s="301"/>
      <c r="N14" s="301"/>
      <c r="O14" s="301"/>
      <c r="P14" s="301"/>
      <c r="Q14" s="301"/>
      <c r="R14" s="301"/>
      <c r="S14" s="301"/>
      <c r="T14" s="301"/>
      <c r="U14" s="301"/>
      <c r="V14" s="301"/>
      <c r="W14" s="301"/>
      <c r="X14" s="301"/>
      <c r="Y14" s="301"/>
      <c r="Z14" s="301"/>
      <c r="AA14" s="301"/>
      <c r="AB14" s="301"/>
      <c r="AC14" s="301"/>
      <c r="AD14" s="301"/>
      <c r="AE14" s="302"/>
      <c r="AF14" s="65"/>
      <c r="AG14" s="65"/>
      <c r="AH14" s="65"/>
    </row>
    <row r="15" spans="1:34" ht="11.25" customHeight="1" thickBot="1" x14ac:dyDescent="0.25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5"/>
      <c r="AA15" s="65"/>
      <c r="AB15" s="65"/>
      <c r="AC15" s="65"/>
      <c r="AD15" s="65"/>
      <c r="AE15" s="65"/>
      <c r="AF15" s="65"/>
      <c r="AG15" s="65"/>
      <c r="AH15" s="65"/>
    </row>
    <row r="16" spans="1:34" ht="11.25" customHeight="1" x14ac:dyDescent="0.2">
      <c r="A16" s="351" t="s">
        <v>247</v>
      </c>
      <c r="B16" s="339"/>
      <c r="C16" s="339"/>
      <c r="D16" s="339"/>
      <c r="E16" s="339"/>
      <c r="F16" s="339"/>
      <c r="G16" s="339"/>
      <c r="H16" s="339"/>
      <c r="I16" s="339"/>
      <c r="J16" s="339"/>
      <c r="K16" s="339"/>
      <c r="L16" s="339"/>
      <c r="M16" s="339"/>
      <c r="N16" s="339"/>
      <c r="O16" s="339"/>
      <c r="P16" s="339"/>
      <c r="Q16" s="339"/>
      <c r="R16" s="339"/>
      <c r="S16" s="339"/>
      <c r="T16" s="339"/>
      <c r="U16" s="339"/>
      <c r="V16" s="339"/>
      <c r="W16" s="339"/>
      <c r="X16" s="339"/>
      <c r="Y16" s="339"/>
      <c r="Z16" s="339"/>
      <c r="AA16" s="339"/>
      <c r="AB16" s="339"/>
      <c r="AC16" s="339"/>
      <c r="AD16" s="339"/>
      <c r="AE16" s="339"/>
      <c r="AF16" s="339"/>
      <c r="AG16" s="339"/>
      <c r="AH16" s="340"/>
    </row>
    <row r="17" spans="1:34" ht="11.25" customHeight="1" x14ac:dyDescent="0.2">
      <c r="A17" s="299"/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7"/>
      <c r="AC17" s="277"/>
      <c r="AD17" s="277"/>
      <c r="AE17" s="277"/>
      <c r="AF17" s="277"/>
      <c r="AG17" s="277"/>
      <c r="AH17" s="298"/>
    </row>
    <row r="18" spans="1:34" ht="11.25" customHeight="1" thickBot="1" x14ac:dyDescent="0.25">
      <c r="A18" s="300"/>
      <c r="B18" s="301"/>
      <c r="C18" s="301"/>
      <c r="D18" s="301"/>
      <c r="E18" s="301"/>
      <c r="F18" s="301"/>
      <c r="G18" s="301"/>
      <c r="H18" s="301"/>
      <c r="I18" s="301"/>
      <c r="J18" s="301"/>
      <c r="K18" s="301"/>
      <c r="L18" s="301"/>
      <c r="M18" s="301"/>
      <c r="N18" s="301"/>
      <c r="O18" s="301"/>
      <c r="P18" s="301"/>
      <c r="Q18" s="301"/>
      <c r="R18" s="301"/>
      <c r="S18" s="301"/>
      <c r="T18" s="301"/>
      <c r="U18" s="301"/>
      <c r="V18" s="301"/>
      <c r="W18" s="301"/>
      <c r="X18" s="301"/>
      <c r="Y18" s="301"/>
      <c r="Z18" s="301"/>
      <c r="AA18" s="301"/>
      <c r="AB18" s="301"/>
      <c r="AC18" s="301"/>
      <c r="AD18" s="301"/>
      <c r="AE18" s="301"/>
      <c r="AF18" s="301"/>
      <c r="AG18" s="301"/>
      <c r="AH18" s="302"/>
    </row>
    <row r="19" spans="1:34" ht="11.25" customHeight="1" x14ac:dyDescent="0.2">
      <c r="A19" s="343" t="s">
        <v>248</v>
      </c>
      <c r="B19" s="339"/>
      <c r="C19" s="339"/>
      <c r="D19" s="339"/>
      <c r="E19" s="389"/>
      <c r="F19" s="338" t="s">
        <v>249</v>
      </c>
      <c r="G19" s="339"/>
      <c r="H19" s="340"/>
      <c r="I19" s="291" t="s">
        <v>250</v>
      </c>
      <c r="J19" s="339"/>
      <c r="K19" s="339"/>
      <c r="L19" s="339"/>
      <c r="M19" s="339"/>
      <c r="N19" s="339"/>
      <c r="O19" s="339"/>
      <c r="P19" s="339"/>
      <c r="Q19" s="339"/>
      <c r="R19" s="339"/>
      <c r="S19" s="339"/>
      <c r="T19" s="339"/>
      <c r="U19" s="340"/>
      <c r="V19" s="291" t="s">
        <v>251</v>
      </c>
      <c r="W19" s="339"/>
      <c r="X19" s="339"/>
      <c r="Y19" s="339"/>
      <c r="Z19" s="339"/>
      <c r="AA19" s="339"/>
      <c r="AB19" s="339"/>
      <c r="AC19" s="339"/>
      <c r="AD19" s="339"/>
      <c r="AE19" s="339"/>
      <c r="AF19" s="339"/>
      <c r="AG19" s="339"/>
      <c r="AH19" s="340"/>
    </row>
    <row r="20" spans="1:34" ht="11.25" customHeight="1" x14ac:dyDescent="0.2">
      <c r="A20" s="299"/>
      <c r="B20" s="277"/>
      <c r="C20" s="277"/>
      <c r="D20" s="277"/>
      <c r="E20" s="390"/>
      <c r="F20" s="341"/>
      <c r="G20" s="277"/>
      <c r="H20" s="298"/>
      <c r="I20" s="299"/>
      <c r="J20" s="277"/>
      <c r="K20" s="277"/>
      <c r="L20" s="277"/>
      <c r="M20" s="277"/>
      <c r="N20" s="277"/>
      <c r="O20" s="277"/>
      <c r="P20" s="277"/>
      <c r="Q20" s="277"/>
      <c r="R20" s="277"/>
      <c r="S20" s="277"/>
      <c r="T20" s="277"/>
      <c r="U20" s="298"/>
      <c r="V20" s="299"/>
      <c r="W20" s="277"/>
      <c r="X20" s="277"/>
      <c r="Y20" s="277"/>
      <c r="Z20" s="277"/>
      <c r="AA20" s="277"/>
      <c r="AB20" s="277"/>
      <c r="AC20" s="277"/>
      <c r="AD20" s="277"/>
      <c r="AE20" s="277"/>
      <c r="AF20" s="277"/>
      <c r="AG20" s="277"/>
      <c r="AH20" s="298"/>
    </row>
    <row r="21" spans="1:34" ht="11.25" customHeight="1" thickBot="1" x14ac:dyDescent="0.25">
      <c r="A21" s="300"/>
      <c r="B21" s="301"/>
      <c r="C21" s="301"/>
      <c r="D21" s="301"/>
      <c r="E21" s="391"/>
      <c r="F21" s="342"/>
      <c r="G21" s="301"/>
      <c r="H21" s="302"/>
      <c r="I21" s="300"/>
      <c r="J21" s="301"/>
      <c r="K21" s="301"/>
      <c r="L21" s="301"/>
      <c r="M21" s="301"/>
      <c r="N21" s="301"/>
      <c r="O21" s="301"/>
      <c r="P21" s="301"/>
      <c r="Q21" s="301"/>
      <c r="R21" s="301"/>
      <c r="S21" s="301"/>
      <c r="T21" s="301"/>
      <c r="U21" s="302"/>
      <c r="V21" s="300"/>
      <c r="W21" s="301"/>
      <c r="X21" s="301"/>
      <c r="Y21" s="301"/>
      <c r="Z21" s="301"/>
      <c r="AA21" s="301"/>
      <c r="AB21" s="301"/>
      <c r="AC21" s="301"/>
      <c r="AD21" s="301"/>
      <c r="AE21" s="301"/>
      <c r="AF21" s="301"/>
      <c r="AG21" s="301"/>
      <c r="AH21" s="302"/>
    </row>
    <row r="22" spans="1:34" ht="11.25" customHeight="1" x14ac:dyDescent="0.2">
      <c r="A22" s="311"/>
      <c r="B22" s="312"/>
      <c r="C22" s="312"/>
      <c r="D22" s="312"/>
      <c r="E22" s="313"/>
      <c r="F22" s="338"/>
      <c r="G22" s="339"/>
      <c r="H22" s="340"/>
      <c r="I22" s="343" t="s">
        <v>252</v>
      </c>
      <c r="J22" s="339"/>
      <c r="K22" s="339"/>
      <c r="L22" s="344"/>
      <c r="M22" s="286"/>
      <c r="N22" s="339"/>
      <c r="O22" s="339"/>
      <c r="P22" s="339"/>
      <c r="Q22" s="339"/>
      <c r="R22" s="339"/>
      <c r="S22" s="339"/>
      <c r="T22" s="339"/>
      <c r="U22" s="340"/>
      <c r="V22" s="343" t="s">
        <v>252</v>
      </c>
      <c r="W22" s="339"/>
      <c r="X22" s="339"/>
      <c r="Y22" s="344"/>
      <c r="Z22" s="286"/>
      <c r="AA22" s="339"/>
      <c r="AB22" s="339"/>
      <c r="AC22" s="339"/>
      <c r="AD22" s="339"/>
      <c r="AE22" s="339"/>
      <c r="AF22" s="339"/>
      <c r="AG22" s="339"/>
      <c r="AH22" s="340"/>
    </row>
    <row r="23" spans="1:34" ht="11.25" customHeight="1" x14ac:dyDescent="0.2">
      <c r="A23" s="314"/>
      <c r="B23" s="315"/>
      <c r="C23" s="315"/>
      <c r="D23" s="315"/>
      <c r="E23" s="316"/>
      <c r="F23" s="341"/>
      <c r="G23" s="277"/>
      <c r="H23" s="298"/>
      <c r="I23" s="345"/>
      <c r="J23" s="308"/>
      <c r="K23" s="308"/>
      <c r="L23" s="346"/>
      <c r="M23" s="308"/>
      <c r="N23" s="308"/>
      <c r="O23" s="308"/>
      <c r="P23" s="308"/>
      <c r="Q23" s="308"/>
      <c r="R23" s="308"/>
      <c r="S23" s="308"/>
      <c r="T23" s="308"/>
      <c r="U23" s="383"/>
      <c r="V23" s="345"/>
      <c r="W23" s="308"/>
      <c r="X23" s="308"/>
      <c r="Y23" s="346"/>
      <c r="Z23" s="308"/>
      <c r="AA23" s="308"/>
      <c r="AB23" s="308"/>
      <c r="AC23" s="308"/>
      <c r="AD23" s="308"/>
      <c r="AE23" s="308"/>
      <c r="AF23" s="308"/>
      <c r="AG23" s="308"/>
      <c r="AH23" s="383"/>
    </row>
    <row r="24" spans="1:34" ht="11.25" customHeight="1" x14ac:dyDescent="0.2">
      <c r="A24" s="314"/>
      <c r="B24" s="315"/>
      <c r="C24" s="315"/>
      <c r="D24" s="315"/>
      <c r="E24" s="316"/>
      <c r="F24" s="341"/>
      <c r="G24" s="277"/>
      <c r="H24" s="298"/>
      <c r="I24" s="384" t="s">
        <v>253</v>
      </c>
      <c r="J24" s="305"/>
      <c r="K24" s="305"/>
      <c r="L24" s="348"/>
      <c r="M24" s="385"/>
      <c r="N24" s="305"/>
      <c r="O24" s="305"/>
      <c r="P24" s="305"/>
      <c r="Q24" s="305"/>
      <c r="R24" s="305"/>
      <c r="S24" s="305"/>
      <c r="T24" s="305"/>
      <c r="U24" s="380"/>
      <c r="V24" s="384" t="s">
        <v>253</v>
      </c>
      <c r="W24" s="305"/>
      <c r="X24" s="305"/>
      <c r="Y24" s="348"/>
      <c r="Z24" s="385"/>
      <c r="AA24" s="305"/>
      <c r="AB24" s="305"/>
      <c r="AC24" s="305"/>
      <c r="AD24" s="305"/>
      <c r="AE24" s="305"/>
      <c r="AF24" s="305"/>
      <c r="AG24" s="305"/>
      <c r="AH24" s="380"/>
    </row>
    <row r="25" spans="1:34" ht="11.25" customHeight="1" x14ac:dyDescent="0.2">
      <c r="A25" s="314"/>
      <c r="B25" s="315"/>
      <c r="C25" s="315"/>
      <c r="D25" s="315"/>
      <c r="E25" s="316"/>
      <c r="F25" s="341"/>
      <c r="G25" s="277"/>
      <c r="H25" s="298"/>
      <c r="I25" s="299"/>
      <c r="J25" s="277"/>
      <c r="K25" s="277"/>
      <c r="L25" s="349"/>
      <c r="M25" s="277"/>
      <c r="N25" s="277"/>
      <c r="O25" s="277"/>
      <c r="P25" s="277"/>
      <c r="Q25" s="277"/>
      <c r="R25" s="277"/>
      <c r="S25" s="277"/>
      <c r="T25" s="277"/>
      <c r="U25" s="298"/>
      <c r="V25" s="299"/>
      <c r="W25" s="277"/>
      <c r="X25" s="277"/>
      <c r="Y25" s="349"/>
      <c r="Z25" s="277"/>
      <c r="AA25" s="277"/>
      <c r="AB25" s="277"/>
      <c r="AC25" s="277"/>
      <c r="AD25" s="277"/>
      <c r="AE25" s="277"/>
      <c r="AF25" s="277"/>
      <c r="AG25" s="277"/>
      <c r="AH25" s="298"/>
    </row>
    <row r="26" spans="1:34" ht="11.25" customHeight="1" x14ac:dyDescent="0.2">
      <c r="A26" s="386"/>
      <c r="B26" s="387"/>
      <c r="C26" s="387"/>
      <c r="D26" s="387"/>
      <c r="E26" s="388"/>
      <c r="F26" s="307"/>
      <c r="G26" s="308"/>
      <c r="H26" s="383"/>
      <c r="I26" s="345"/>
      <c r="J26" s="308"/>
      <c r="K26" s="308"/>
      <c r="L26" s="346"/>
      <c r="M26" s="308"/>
      <c r="N26" s="308"/>
      <c r="O26" s="308"/>
      <c r="P26" s="308"/>
      <c r="Q26" s="308"/>
      <c r="R26" s="308"/>
      <c r="S26" s="308"/>
      <c r="T26" s="308"/>
      <c r="U26" s="383"/>
      <c r="V26" s="345"/>
      <c r="W26" s="308"/>
      <c r="X26" s="308"/>
      <c r="Y26" s="346"/>
      <c r="Z26" s="308"/>
      <c r="AA26" s="308"/>
      <c r="AB26" s="308"/>
      <c r="AC26" s="308"/>
      <c r="AD26" s="308"/>
      <c r="AE26" s="308"/>
      <c r="AF26" s="308"/>
      <c r="AG26" s="308"/>
      <c r="AH26" s="383"/>
    </row>
    <row r="27" spans="1:34" ht="11.25" customHeight="1" x14ac:dyDescent="0.2">
      <c r="A27" s="377"/>
      <c r="B27" s="378"/>
      <c r="C27" s="378"/>
      <c r="D27" s="378"/>
      <c r="E27" s="379"/>
      <c r="F27" s="304"/>
      <c r="G27" s="305"/>
      <c r="H27" s="380"/>
      <c r="I27" s="381" t="s">
        <v>252</v>
      </c>
      <c r="J27" s="305"/>
      <c r="K27" s="305"/>
      <c r="L27" s="348"/>
      <c r="M27" s="382"/>
      <c r="N27" s="305"/>
      <c r="O27" s="305"/>
      <c r="P27" s="305"/>
      <c r="Q27" s="305"/>
      <c r="R27" s="305"/>
      <c r="S27" s="305"/>
      <c r="T27" s="305"/>
      <c r="U27" s="380"/>
      <c r="V27" s="381" t="s">
        <v>252</v>
      </c>
      <c r="W27" s="305"/>
      <c r="X27" s="305"/>
      <c r="Y27" s="348"/>
      <c r="Z27" s="382"/>
      <c r="AA27" s="305"/>
      <c r="AB27" s="305"/>
      <c r="AC27" s="305"/>
      <c r="AD27" s="305"/>
      <c r="AE27" s="305"/>
      <c r="AF27" s="305"/>
      <c r="AG27" s="305"/>
      <c r="AH27" s="380"/>
    </row>
    <row r="28" spans="1:34" ht="11.25" customHeight="1" x14ac:dyDescent="0.2">
      <c r="A28" s="314"/>
      <c r="B28" s="315"/>
      <c r="C28" s="315"/>
      <c r="D28" s="315"/>
      <c r="E28" s="316"/>
      <c r="F28" s="341"/>
      <c r="G28" s="277"/>
      <c r="H28" s="298"/>
      <c r="I28" s="345"/>
      <c r="J28" s="308"/>
      <c r="K28" s="308"/>
      <c r="L28" s="346"/>
      <c r="M28" s="308"/>
      <c r="N28" s="308"/>
      <c r="O28" s="308"/>
      <c r="P28" s="308"/>
      <c r="Q28" s="308"/>
      <c r="R28" s="308"/>
      <c r="S28" s="308"/>
      <c r="T28" s="308"/>
      <c r="U28" s="383"/>
      <c r="V28" s="345"/>
      <c r="W28" s="308"/>
      <c r="X28" s="308"/>
      <c r="Y28" s="346"/>
      <c r="Z28" s="308"/>
      <c r="AA28" s="308"/>
      <c r="AB28" s="308"/>
      <c r="AC28" s="308"/>
      <c r="AD28" s="308"/>
      <c r="AE28" s="308"/>
      <c r="AF28" s="308"/>
      <c r="AG28" s="308"/>
      <c r="AH28" s="383"/>
    </row>
    <row r="29" spans="1:34" ht="11.25" customHeight="1" x14ac:dyDescent="0.2">
      <c r="A29" s="314"/>
      <c r="B29" s="315"/>
      <c r="C29" s="315"/>
      <c r="D29" s="315"/>
      <c r="E29" s="316"/>
      <c r="F29" s="341"/>
      <c r="G29" s="277"/>
      <c r="H29" s="298"/>
      <c r="I29" s="384" t="s">
        <v>253</v>
      </c>
      <c r="J29" s="305"/>
      <c r="K29" s="305"/>
      <c r="L29" s="348"/>
      <c r="M29" s="385"/>
      <c r="N29" s="305"/>
      <c r="O29" s="305"/>
      <c r="P29" s="305"/>
      <c r="Q29" s="305"/>
      <c r="R29" s="305"/>
      <c r="S29" s="305"/>
      <c r="T29" s="305"/>
      <c r="U29" s="380"/>
      <c r="V29" s="384" t="s">
        <v>253</v>
      </c>
      <c r="W29" s="305"/>
      <c r="X29" s="305"/>
      <c r="Y29" s="348"/>
      <c r="Z29" s="385"/>
      <c r="AA29" s="305"/>
      <c r="AB29" s="305"/>
      <c r="AC29" s="305"/>
      <c r="AD29" s="305"/>
      <c r="AE29" s="305"/>
      <c r="AF29" s="305"/>
      <c r="AG29" s="305"/>
      <c r="AH29" s="380"/>
    </row>
    <row r="30" spans="1:34" ht="11.25" customHeight="1" x14ac:dyDescent="0.2">
      <c r="A30" s="314"/>
      <c r="B30" s="315"/>
      <c r="C30" s="315"/>
      <c r="D30" s="315"/>
      <c r="E30" s="316"/>
      <c r="F30" s="341"/>
      <c r="G30" s="277"/>
      <c r="H30" s="298"/>
      <c r="I30" s="299"/>
      <c r="J30" s="277"/>
      <c r="K30" s="277"/>
      <c r="L30" s="349"/>
      <c r="M30" s="277"/>
      <c r="N30" s="277"/>
      <c r="O30" s="277"/>
      <c r="P30" s="277"/>
      <c r="Q30" s="277"/>
      <c r="R30" s="277"/>
      <c r="S30" s="277"/>
      <c r="T30" s="277"/>
      <c r="U30" s="298"/>
      <c r="V30" s="299"/>
      <c r="W30" s="277"/>
      <c r="X30" s="277"/>
      <c r="Y30" s="349"/>
      <c r="Z30" s="277"/>
      <c r="AA30" s="277"/>
      <c r="AB30" s="277"/>
      <c r="AC30" s="277"/>
      <c r="AD30" s="277"/>
      <c r="AE30" s="277"/>
      <c r="AF30" s="277"/>
      <c r="AG30" s="277"/>
      <c r="AH30" s="298"/>
    </row>
    <row r="31" spans="1:34" ht="11.25" customHeight="1" thickBot="1" x14ac:dyDescent="0.25">
      <c r="A31" s="317"/>
      <c r="B31" s="318"/>
      <c r="C31" s="318"/>
      <c r="D31" s="318"/>
      <c r="E31" s="319"/>
      <c r="F31" s="342"/>
      <c r="G31" s="301"/>
      <c r="H31" s="302"/>
      <c r="I31" s="300"/>
      <c r="J31" s="301"/>
      <c r="K31" s="301"/>
      <c r="L31" s="350"/>
      <c r="M31" s="301"/>
      <c r="N31" s="301"/>
      <c r="O31" s="301"/>
      <c r="P31" s="301"/>
      <c r="Q31" s="301"/>
      <c r="R31" s="301"/>
      <c r="S31" s="301"/>
      <c r="T31" s="301"/>
      <c r="U31" s="302"/>
      <c r="V31" s="300"/>
      <c r="W31" s="301"/>
      <c r="X31" s="301"/>
      <c r="Y31" s="350"/>
      <c r="Z31" s="301"/>
      <c r="AA31" s="301"/>
      <c r="AB31" s="301"/>
      <c r="AC31" s="301"/>
      <c r="AD31" s="301"/>
      <c r="AE31" s="301"/>
      <c r="AF31" s="301"/>
      <c r="AG31" s="301"/>
      <c r="AH31" s="302"/>
    </row>
    <row r="32" spans="1:34" ht="11.25" customHeight="1" x14ac:dyDescent="0.2">
      <c r="A32" s="67"/>
      <c r="B32" s="67"/>
      <c r="C32" s="67"/>
      <c r="D32" s="67"/>
      <c r="E32" s="67"/>
      <c r="F32" s="68"/>
      <c r="G32" s="68"/>
      <c r="H32" s="68"/>
      <c r="I32" s="67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</row>
    <row r="33" spans="1:34" ht="11.25" customHeight="1" thickBot="1" x14ac:dyDescent="0.25">
      <c r="A33" s="67"/>
      <c r="B33" s="67"/>
      <c r="C33" s="67"/>
      <c r="D33" s="67"/>
      <c r="E33" s="67"/>
      <c r="F33" s="68"/>
      <c r="G33" s="68"/>
      <c r="H33" s="68"/>
      <c r="I33" s="67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</row>
    <row r="34" spans="1:34" ht="11.25" customHeight="1" x14ac:dyDescent="0.2">
      <c r="A34" s="351" t="s">
        <v>254</v>
      </c>
      <c r="B34" s="339"/>
      <c r="C34" s="339"/>
      <c r="D34" s="339"/>
      <c r="E34" s="339"/>
      <c r="F34" s="339"/>
      <c r="G34" s="339"/>
      <c r="H34" s="339"/>
      <c r="I34" s="339"/>
      <c r="J34" s="339"/>
      <c r="K34" s="339"/>
      <c r="L34" s="339"/>
      <c r="M34" s="339"/>
      <c r="N34" s="339"/>
      <c r="O34" s="339"/>
      <c r="P34" s="339"/>
      <c r="Q34" s="339"/>
      <c r="R34" s="339"/>
      <c r="S34" s="339"/>
      <c r="T34" s="339"/>
      <c r="U34" s="339"/>
      <c r="V34" s="339"/>
      <c r="W34" s="339"/>
      <c r="X34" s="339"/>
      <c r="Y34" s="339"/>
      <c r="Z34" s="339"/>
      <c r="AA34" s="339"/>
      <c r="AB34" s="339"/>
      <c r="AC34" s="339"/>
      <c r="AD34" s="339"/>
      <c r="AE34" s="339"/>
      <c r="AF34" s="339"/>
      <c r="AG34" s="339"/>
      <c r="AH34" s="340"/>
    </row>
    <row r="35" spans="1:34" ht="11.25" customHeight="1" x14ac:dyDescent="0.2">
      <c r="A35" s="299"/>
      <c r="B35" s="277"/>
      <c r="C35" s="277"/>
      <c r="D35" s="277"/>
      <c r="E35" s="277"/>
      <c r="F35" s="277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277"/>
      <c r="W35" s="277"/>
      <c r="X35" s="277"/>
      <c r="Y35" s="277"/>
      <c r="Z35" s="277"/>
      <c r="AA35" s="277"/>
      <c r="AB35" s="277"/>
      <c r="AC35" s="277"/>
      <c r="AD35" s="277"/>
      <c r="AE35" s="277"/>
      <c r="AF35" s="277"/>
      <c r="AG35" s="277"/>
      <c r="AH35" s="298"/>
    </row>
    <row r="36" spans="1:34" ht="11.25" customHeight="1" thickBot="1" x14ac:dyDescent="0.25">
      <c r="A36" s="300"/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  <c r="M36" s="301"/>
      <c r="N36" s="301"/>
      <c r="O36" s="301"/>
      <c r="P36" s="301"/>
      <c r="Q36" s="301"/>
      <c r="R36" s="301"/>
      <c r="S36" s="301"/>
      <c r="T36" s="301"/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2"/>
    </row>
    <row r="37" spans="1:34" ht="11.25" customHeight="1" x14ac:dyDescent="0.2">
      <c r="A37" s="343" t="s">
        <v>248</v>
      </c>
      <c r="B37" s="339"/>
      <c r="C37" s="339"/>
      <c r="D37" s="339"/>
      <c r="E37" s="339"/>
      <c r="F37" s="339"/>
      <c r="G37" s="339"/>
      <c r="H37" s="338" t="s">
        <v>255</v>
      </c>
      <c r="I37" s="286"/>
      <c r="J37" s="286"/>
      <c r="K37" s="286"/>
      <c r="L37" s="352"/>
      <c r="M37" s="338" t="s">
        <v>249</v>
      </c>
      <c r="N37" s="339"/>
      <c r="O37" s="340"/>
      <c r="P37" s="356" t="s">
        <v>256</v>
      </c>
      <c r="Q37" s="286"/>
      <c r="R37" s="286"/>
      <c r="S37" s="286"/>
      <c r="T37" s="286"/>
      <c r="U37" s="286"/>
      <c r="V37" s="286"/>
      <c r="W37" s="286"/>
      <c r="X37" s="286"/>
      <c r="Y37" s="286"/>
      <c r="Z37" s="286"/>
      <c r="AA37" s="286"/>
      <c r="AB37" s="286"/>
      <c r="AC37" s="286"/>
      <c r="AD37" s="286"/>
      <c r="AE37" s="286"/>
      <c r="AF37" s="286"/>
      <c r="AG37" s="286"/>
      <c r="AH37" s="287"/>
    </row>
    <row r="38" spans="1:34" ht="11.25" customHeight="1" thickBot="1" x14ac:dyDescent="0.25">
      <c r="A38" s="300"/>
      <c r="B38" s="301"/>
      <c r="C38" s="301"/>
      <c r="D38" s="301"/>
      <c r="E38" s="301"/>
      <c r="F38" s="301"/>
      <c r="G38" s="301"/>
      <c r="H38" s="353"/>
      <c r="I38" s="354"/>
      <c r="J38" s="354"/>
      <c r="K38" s="354"/>
      <c r="L38" s="355"/>
      <c r="M38" s="342"/>
      <c r="N38" s="301"/>
      <c r="O38" s="302"/>
      <c r="P38" s="357"/>
      <c r="Q38" s="354"/>
      <c r="R38" s="354"/>
      <c r="S38" s="354"/>
      <c r="T38" s="354"/>
      <c r="U38" s="354"/>
      <c r="V38" s="354"/>
      <c r="W38" s="354"/>
      <c r="X38" s="354"/>
      <c r="Y38" s="354"/>
      <c r="Z38" s="354"/>
      <c r="AA38" s="354"/>
      <c r="AB38" s="354"/>
      <c r="AC38" s="354"/>
      <c r="AD38" s="354"/>
      <c r="AE38" s="354"/>
      <c r="AF38" s="354"/>
      <c r="AG38" s="354"/>
      <c r="AH38" s="358"/>
    </row>
    <row r="39" spans="1:34" ht="11.25" customHeight="1" x14ac:dyDescent="0.2">
      <c r="A39" s="359"/>
      <c r="B39" s="360"/>
      <c r="C39" s="360"/>
      <c r="D39" s="360"/>
      <c r="E39" s="360"/>
      <c r="F39" s="360"/>
      <c r="G39" s="361"/>
      <c r="H39" s="368"/>
      <c r="I39" s="369"/>
      <c r="J39" s="369"/>
      <c r="K39" s="369"/>
      <c r="L39" s="370"/>
      <c r="M39" s="338"/>
      <c r="N39" s="339"/>
      <c r="O39" s="340"/>
      <c r="P39" s="343" t="s">
        <v>252</v>
      </c>
      <c r="Q39" s="339"/>
      <c r="R39" s="339"/>
      <c r="S39" s="344"/>
      <c r="T39" s="285"/>
      <c r="U39" s="286"/>
      <c r="V39" s="286"/>
      <c r="W39" s="286"/>
      <c r="X39" s="286"/>
      <c r="Y39" s="286"/>
      <c r="Z39" s="286"/>
      <c r="AA39" s="286"/>
      <c r="AB39" s="286"/>
      <c r="AC39" s="286"/>
      <c r="AD39" s="286"/>
      <c r="AE39" s="286"/>
      <c r="AF39" s="286"/>
      <c r="AG39" s="286"/>
      <c r="AH39" s="287"/>
    </row>
    <row r="40" spans="1:34" ht="11.25" customHeight="1" x14ac:dyDescent="0.2">
      <c r="A40" s="362"/>
      <c r="B40" s="363"/>
      <c r="C40" s="363"/>
      <c r="D40" s="363"/>
      <c r="E40" s="363"/>
      <c r="F40" s="363"/>
      <c r="G40" s="364"/>
      <c r="H40" s="371"/>
      <c r="I40" s="372"/>
      <c r="J40" s="372"/>
      <c r="K40" s="372"/>
      <c r="L40" s="373"/>
      <c r="M40" s="341"/>
      <c r="N40" s="277"/>
      <c r="O40" s="298"/>
      <c r="P40" s="345"/>
      <c r="Q40" s="308"/>
      <c r="R40" s="308"/>
      <c r="S40" s="346"/>
      <c r="T40" s="288"/>
      <c r="U40" s="289"/>
      <c r="V40" s="289"/>
      <c r="W40" s="289"/>
      <c r="X40" s="289"/>
      <c r="Y40" s="289"/>
      <c r="Z40" s="289"/>
      <c r="AA40" s="289"/>
      <c r="AB40" s="289"/>
      <c r="AC40" s="289"/>
      <c r="AD40" s="289"/>
      <c r="AE40" s="289"/>
      <c r="AF40" s="289"/>
      <c r="AG40" s="289"/>
      <c r="AH40" s="290"/>
    </row>
    <row r="41" spans="1:34" ht="11.25" customHeight="1" x14ac:dyDescent="0.2">
      <c r="A41" s="362"/>
      <c r="B41" s="363"/>
      <c r="C41" s="363"/>
      <c r="D41" s="363"/>
      <c r="E41" s="363"/>
      <c r="F41" s="363"/>
      <c r="G41" s="364"/>
      <c r="H41" s="371"/>
      <c r="I41" s="372"/>
      <c r="J41" s="372"/>
      <c r="K41" s="372"/>
      <c r="L41" s="373"/>
      <c r="M41" s="341"/>
      <c r="N41" s="277"/>
      <c r="O41" s="298"/>
      <c r="P41" s="347" t="s">
        <v>257</v>
      </c>
      <c r="Q41" s="305"/>
      <c r="R41" s="305"/>
      <c r="S41" s="348"/>
      <c r="T41" s="279"/>
      <c r="U41" s="280"/>
      <c r="V41" s="280"/>
      <c r="W41" s="280"/>
      <c r="X41" s="280"/>
      <c r="Y41" s="280"/>
      <c r="Z41" s="280"/>
      <c r="AA41" s="280"/>
      <c r="AB41" s="280"/>
      <c r="AC41" s="280"/>
      <c r="AD41" s="280"/>
      <c r="AE41" s="280"/>
      <c r="AF41" s="280"/>
      <c r="AG41" s="280"/>
      <c r="AH41" s="281"/>
    </row>
    <row r="42" spans="1:34" ht="11.25" customHeight="1" x14ac:dyDescent="0.2">
      <c r="A42" s="362"/>
      <c r="B42" s="363"/>
      <c r="C42" s="363"/>
      <c r="D42" s="363"/>
      <c r="E42" s="363"/>
      <c r="F42" s="363"/>
      <c r="G42" s="364"/>
      <c r="H42" s="371"/>
      <c r="I42" s="372"/>
      <c r="J42" s="372"/>
      <c r="K42" s="372"/>
      <c r="L42" s="373"/>
      <c r="M42" s="341"/>
      <c r="N42" s="277"/>
      <c r="O42" s="298"/>
      <c r="P42" s="299"/>
      <c r="Q42" s="277"/>
      <c r="R42" s="277"/>
      <c r="S42" s="349"/>
      <c r="T42" s="279"/>
      <c r="U42" s="280"/>
      <c r="V42" s="280"/>
      <c r="W42" s="280"/>
      <c r="X42" s="280"/>
      <c r="Y42" s="280"/>
      <c r="Z42" s="280"/>
      <c r="AA42" s="280"/>
      <c r="AB42" s="280"/>
      <c r="AC42" s="280"/>
      <c r="AD42" s="280"/>
      <c r="AE42" s="280"/>
      <c r="AF42" s="280"/>
      <c r="AG42" s="280"/>
      <c r="AH42" s="281"/>
    </row>
    <row r="43" spans="1:34" ht="11.25" customHeight="1" thickBot="1" x14ac:dyDescent="0.25">
      <c r="A43" s="365"/>
      <c r="B43" s="366"/>
      <c r="C43" s="366"/>
      <c r="D43" s="366"/>
      <c r="E43" s="366"/>
      <c r="F43" s="366"/>
      <c r="G43" s="367"/>
      <c r="H43" s="374"/>
      <c r="I43" s="375"/>
      <c r="J43" s="375"/>
      <c r="K43" s="375"/>
      <c r="L43" s="376"/>
      <c r="M43" s="342"/>
      <c r="N43" s="301"/>
      <c r="O43" s="302"/>
      <c r="P43" s="300"/>
      <c r="Q43" s="301"/>
      <c r="R43" s="301"/>
      <c r="S43" s="350"/>
      <c r="T43" s="282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4"/>
    </row>
    <row r="44" spans="1:34" ht="11.25" customHeight="1" x14ac:dyDescent="0.2">
      <c r="A44" s="311"/>
      <c r="B44" s="312"/>
      <c r="C44" s="312"/>
      <c r="D44" s="312"/>
      <c r="E44" s="312"/>
      <c r="F44" s="312"/>
      <c r="G44" s="313"/>
      <c r="H44" s="329"/>
      <c r="I44" s="330"/>
      <c r="J44" s="330"/>
      <c r="K44" s="330"/>
      <c r="L44" s="331"/>
      <c r="M44" s="338"/>
      <c r="N44" s="339"/>
      <c r="O44" s="340"/>
      <c r="P44" s="343" t="s">
        <v>252</v>
      </c>
      <c r="Q44" s="339"/>
      <c r="R44" s="339"/>
      <c r="S44" s="344"/>
      <c r="T44" s="285"/>
      <c r="U44" s="286"/>
      <c r="V44" s="286"/>
      <c r="W44" s="286"/>
      <c r="X44" s="286"/>
      <c r="Y44" s="286"/>
      <c r="Z44" s="286"/>
      <c r="AA44" s="286"/>
      <c r="AB44" s="286"/>
      <c r="AC44" s="286"/>
      <c r="AD44" s="286"/>
      <c r="AE44" s="286"/>
      <c r="AF44" s="286"/>
      <c r="AG44" s="286"/>
      <c r="AH44" s="287"/>
    </row>
    <row r="45" spans="1:34" ht="11.25" customHeight="1" x14ac:dyDescent="0.2">
      <c r="A45" s="314"/>
      <c r="B45" s="315"/>
      <c r="C45" s="315"/>
      <c r="D45" s="315"/>
      <c r="E45" s="315"/>
      <c r="F45" s="315"/>
      <c r="G45" s="316"/>
      <c r="H45" s="332"/>
      <c r="I45" s="333"/>
      <c r="J45" s="333"/>
      <c r="K45" s="333"/>
      <c r="L45" s="334"/>
      <c r="M45" s="341"/>
      <c r="N45" s="277"/>
      <c r="O45" s="298"/>
      <c r="P45" s="345"/>
      <c r="Q45" s="308"/>
      <c r="R45" s="308"/>
      <c r="S45" s="346"/>
      <c r="T45" s="288"/>
      <c r="U45" s="289"/>
      <c r="V45" s="289"/>
      <c r="W45" s="289"/>
      <c r="X45" s="289"/>
      <c r="Y45" s="289"/>
      <c r="Z45" s="289"/>
      <c r="AA45" s="289"/>
      <c r="AB45" s="289"/>
      <c r="AC45" s="289"/>
      <c r="AD45" s="289"/>
      <c r="AE45" s="289"/>
      <c r="AF45" s="289"/>
      <c r="AG45" s="289"/>
      <c r="AH45" s="290"/>
    </row>
    <row r="46" spans="1:34" ht="11.25" customHeight="1" x14ac:dyDescent="0.2">
      <c r="A46" s="314"/>
      <c r="B46" s="315"/>
      <c r="C46" s="315"/>
      <c r="D46" s="315"/>
      <c r="E46" s="315"/>
      <c r="F46" s="315"/>
      <c r="G46" s="316"/>
      <c r="H46" s="332"/>
      <c r="I46" s="333"/>
      <c r="J46" s="333"/>
      <c r="K46" s="333"/>
      <c r="L46" s="334"/>
      <c r="M46" s="341"/>
      <c r="N46" s="277"/>
      <c r="O46" s="298"/>
      <c r="P46" s="347" t="s">
        <v>257</v>
      </c>
      <c r="Q46" s="305"/>
      <c r="R46" s="305"/>
      <c r="S46" s="348"/>
      <c r="T46" s="279"/>
      <c r="U46" s="280"/>
      <c r="V46" s="280"/>
      <c r="W46" s="280"/>
      <c r="X46" s="280"/>
      <c r="Y46" s="280"/>
      <c r="Z46" s="280"/>
      <c r="AA46" s="280"/>
      <c r="AB46" s="280"/>
      <c r="AC46" s="280"/>
      <c r="AD46" s="280"/>
      <c r="AE46" s="280"/>
      <c r="AF46" s="280"/>
      <c r="AG46" s="280"/>
      <c r="AH46" s="281"/>
    </row>
    <row r="47" spans="1:34" ht="11.25" customHeight="1" x14ac:dyDescent="0.2">
      <c r="A47" s="314"/>
      <c r="B47" s="315"/>
      <c r="C47" s="315"/>
      <c r="D47" s="315"/>
      <c r="E47" s="315"/>
      <c r="F47" s="315"/>
      <c r="G47" s="316"/>
      <c r="H47" s="332"/>
      <c r="I47" s="333"/>
      <c r="J47" s="333"/>
      <c r="K47" s="333"/>
      <c r="L47" s="334"/>
      <c r="M47" s="341"/>
      <c r="N47" s="277"/>
      <c r="O47" s="298"/>
      <c r="P47" s="299"/>
      <c r="Q47" s="277"/>
      <c r="R47" s="277"/>
      <c r="S47" s="349"/>
      <c r="T47" s="279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1"/>
    </row>
    <row r="48" spans="1:34" ht="11.25" customHeight="1" thickBot="1" x14ac:dyDescent="0.25">
      <c r="A48" s="317"/>
      <c r="B48" s="318"/>
      <c r="C48" s="318"/>
      <c r="D48" s="318"/>
      <c r="E48" s="318"/>
      <c r="F48" s="318"/>
      <c r="G48" s="319"/>
      <c r="H48" s="335"/>
      <c r="I48" s="336"/>
      <c r="J48" s="336"/>
      <c r="K48" s="336"/>
      <c r="L48" s="337"/>
      <c r="M48" s="342"/>
      <c r="N48" s="301"/>
      <c r="O48" s="302"/>
      <c r="P48" s="300"/>
      <c r="Q48" s="301"/>
      <c r="R48" s="301"/>
      <c r="S48" s="350"/>
      <c r="T48" s="282"/>
      <c r="U48" s="283"/>
      <c r="V48" s="283"/>
      <c r="W48" s="283"/>
      <c r="X48" s="283"/>
      <c r="Y48" s="283"/>
      <c r="Z48" s="283"/>
      <c r="AA48" s="283"/>
      <c r="AB48" s="283"/>
      <c r="AC48" s="283"/>
      <c r="AD48" s="283"/>
      <c r="AE48" s="283"/>
      <c r="AF48" s="283"/>
      <c r="AG48" s="283"/>
      <c r="AH48" s="284"/>
    </row>
    <row r="49" spans="1:34" ht="11.25" customHeight="1" thickBot="1" x14ac:dyDescent="0.25">
      <c r="A49" s="69"/>
      <c r="B49" s="69"/>
      <c r="C49" s="69"/>
      <c r="D49" s="69"/>
      <c r="E49" s="69"/>
      <c r="F49" s="69"/>
      <c r="G49" s="69"/>
      <c r="H49" s="68"/>
      <c r="I49" s="68"/>
      <c r="J49" s="68"/>
      <c r="K49" s="68"/>
      <c r="L49" s="68"/>
      <c r="M49" s="68"/>
      <c r="N49" s="68"/>
      <c r="O49" s="68"/>
      <c r="P49" s="70"/>
      <c r="Q49" s="70"/>
      <c r="R49" s="70"/>
      <c r="S49" s="70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</row>
    <row r="50" spans="1:34" ht="11.25" customHeight="1" x14ac:dyDescent="0.2">
      <c r="A50" s="66"/>
      <c r="B50" s="291" t="s">
        <v>268</v>
      </c>
      <c r="C50" s="292"/>
      <c r="D50" s="292"/>
      <c r="E50" s="292"/>
      <c r="F50" s="292"/>
      <c r="G50" s="292"/>
      <c r="H50" s="292"/>
      <c r="I50" s="292"/>
      <c r="J50" s="292"/>
      <c r="K50" s="292"/>
      <c r="L50" s="292"/>
      <c r="M50" s="292"/>
      <c r="N50" s="292"/>
      <c r="O50" s="292"/>
      <c r="P50" s="292"/>
      <c r="Q50" s="292"/>
      <c r="R50" s="292"/>
      <c r="S50" s="292"/>
      <c r="T50" s="292"/>
      <c r="U50" s="292"/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3"/>
      <c r="AH50" s="71"/>
    </row>
    <row r="51" spans="1:34" ht="11.25" customHeight="1" x14ac:dyDescent="0.2">
      <c r="A51" s="66"/>
      <c r="B51" s="294"/>
      <c r="C51" s="295"/>
      <c r="D51" s="295"/>
      <c r="E51" s="295"/>
      <c r="F51" s="295"/>
      <c r="G51" s="295"/>
      <c r="H51" s="295"/>
      <c r="I51" s="295"/>
      <c r="J51" s="295"/>
      <c r="K51" s="295"/>
      <c r="L51" s="295"/>
      <c r="M51" s="295"/>
      <c r="N51" s="295"/>
      <c r="O51" s="295"/>
      <c r="P51" s="295"/>
      <c r="Q51" s="295"/>
      <c r="R51" s="295"/>
      <c r="S51" s="295"/>
      <c r="T51" s="295"/>
      <c r="U51" s="295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6"/>
      <c r="AH51" s="71"/>
    </row>
    <row r="52" spans="1:34" ht="11.25" customHeight="1" x14ac:dyDescent="0.2">
      <c r="A52" s="66"/>
      <c r="B52" s="297"/>
      <c r="C52" s="277"/>
      <c r="D52" s="277"/>
      <c r="E52" s="277"/>
      <c r="F52" s="277"/>
      <c r="G52" s="277"/>
      <c r="H52" s="277"/>
      <c r="I52" s="277"/>
      <c r="J52" s="277"/>
      <c r="K52" s="277"/>
      <c r="L52" s="277"/>
      <c r="M52" s="277"/>
      <c r="N52" s="277"/>
      <c r="O52" s="277"/>
      <c r="P52" s="277"/>
      <c r="Q52" s="277"/>
      <c r="R52" s="277"/>
      <c r="S52" s="277"/>
      <c r="T52" s="277"/>
      <c r="U52" s="277"/>
      <c r="V52" s="277"/>
      <c r="W52" s="277"/>
      <c r="X52" s="277"/>
      <c r="Y52" s="277"/>
      <c r="Z52" s="277"/>
      <c r="AA52" s="277"/>
      <c r="AB52" s="277"/>
      <c r="AC52" s="277"/>
      <c r="AD52" s="277"/>
      <c r="AE52" s="277"/>
      <c r="AF52" s="277"/>
      <c r="AG52" s="298"/>
      <c r="AH52" s="71"/>
    </row>
    <row r="53" spans="1:34" ht="11.25" customHeight="1" x14ac:dyDescent="0.2">
      <c r="A53" s="66"/>
      <c r="B53" s="299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277"/>
      <c r="Q53" s="277"/>
      <c r="R53" s="277"/>
      <c r="S53" s="277"/>
      <c r="T53" s="277"/>
      <c r="U53" s="277"/>
      <c r="V53" s="277"/>
      <c r="W53" s="277"/>
      <c r="X53" s="277"/>
      <c r="Y53" s="277"/>
      <c r="Z53" s="277"/>
      <c r="AA53" s="277"/>
      <c r="AB53" s="277"/>
      <c r="AC53" s="277"/>
      <c r="AD53" s="277"/>
      <c r="AE53" s="277"/>
      <c r="AF53" s="277"/>
      <c r="AG53" s="298"/>
      <c r="AH53" s="71"/>
    </row>
    <row r="54" spans="1:34" ht="11.25" customHeight="1" x14ac:dyDescent="0.2">
      <c r="A54" s="66"/>
      <c r="B54" s="299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  <c r="P54" s="277"/>
      <c r="Q54" s="277"/>
      <c r="R54" s="277"/>
      <c r="S54" s="277"/>
      <c r="T54" s="277"/>
      <c r="U54" s="277"/>
      <c r="V54" s="277"/>
      <c r="W54" s="277"/>
      <c r="X54" s="277"/>
      <c r="Y54" s="277"/>
      <c r="Z54" s="277"/>
      <c r="AA54" s="277"/>
      <c r="AB54" s="277"/>
      <c r="AC54" s="277"/>
      <c r="AD54" s="277"/>
      <c r="AE54" s="277"/>
      <c r="AF54" s="277"/>
      <c r="AG54" s="298"/>
      <c r="AH54" s="71"/>
    </row>
    <row r="55" spans="1:34" ht="11.25" customHeight="1" thickBot="1" x14ac:dyDescent="0.25">
      <c r="A55" s="66"/>
      <c r="B55" s="300"/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1"/>
      <c r="AC55" s="301"/>
      <c r="AD55" s="301"/>
      <c r="AE55" s="301"/>
      <c r="AF55" s="301"/>
      <c r="AG55" s="302"/>
      <c r="AH55" s="66"/>
    </row>
    <row r="56" spans="1:34" ht="11.25" customHeight="1" x14ac:dyDescent="0.2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</row>
    <row r="57" spans="1:34" ht="11.25" customHeight="1" x14ac:dyDescent="0.2">
      <c r="A57" s="303" t="s">
        <v>258</v>
      </c>
      <c r="B57" s="277"/>
      <c r="C57" s="277"/>
      <c r="D57" s="277"/>
      <c r="E57" s="277"/>
      <c r="F57" s="277"/>
      <c r="G57" s="277"/>
      <c r="H57" s="277"/>
      <c r="I57" s="277"/>
      <c r="J57" s="277"/>
      <c r="K57" s="277"/>
      <c r="L57" s="277"/>
      <c r="M57" s="277"/>
      <c r="N57" s="277"/>
      <c r="O57" s="277"/>
      <c r="P57" s="277"/>
      <c r="Q57" s="277"/>
      <c r="R57" s="277"/>
      <c r="S57" s="277"/>
      <c r="T57" s="277"/>
      <c r="U57" s="277"/>
      <c r="V57" s="277"/>
      <c r="W57" s="277"/>
      <c r="X57" s="277"/>
      <c r="Y57" s="277"/>
      <c r="Z57" s="277"/>
      <c r="AA57" s="277"/>
      <c r="AB57" s="277"/>
      <c r="AC57" s="277"/>
      <c r="AD57" s="277"/>
      <c r="AE57" s="277"/>
      <c r="AF57" s="277"/>
      <c r="AG57" s="277"/>
      <c r="AH57" s="277"/>
    </row>
    <row r="58" spans="1:34" ht="11.25" customHeight="1" x14ac:dyDescent="0.2">
      <c r="A58" s="277"/>
      <c r="B58" s="277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77"/>
      <c r="T58" s="277"/>
      <c r="U58" s="277"/>
      <c r="V58" s="277"/>
      <c r="W58" s="277"/>
      <c r="X58" s="277"/>
      <c r="Y58" s="277"/>
      <c r="Z58" s="277"/>
      <c r="AA58" s="277"/>
      <c r="AB58" s="277"/>
      <c r="AC58" s="277"/>
      <c r="AD58" s="277"/>
      <c r="AE58" s="277"/>
      <c r="AF58" s="277"/>
      <c r="AG58" s="277"/>
      <c r="AH58" s="277"/>
    </row>
    <row r="59" spans="1:34" ht="11.25" customHeight="1" x14ac:dyDescent="0.2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</row>
    <row r="60" spans="1:34" ht="11.25" customHeight="1" x14ac:dyDescent="0.2">
      <c r="A60" s="304" t="s">
        <v>259</v>
      </c>
      <c r="B60" s="305"/>
      <c r="C60" s="305"/>
      <c r="D60" s="305"/>
      <c r="E60" s="305"/>
      <c r="F60" s="305"/>
      <c r="G60" s="305"/>
      <c r="H60" s="305"/>
      <c r="I60" s="305"/>
      <c r="J60" s="305"/>
      <c r="K60" s="305"/>
      <c r="L60" s="305"/>
      <c r="M60" s="305"/>
      <c r="N60" s="306"/>
      <c r="O60" s="66"/>
      <c r="P60" s="310" t="s">
        <v>260</v>
      </c>
      <c r="Q60" s="277"/>
      <c r="R60" s="277"/>
      <c r="S60" s="277"/>
      <c r="T60" s="277"/>
      <c r="U60" s="277"/>
      <c r="V60" s="277"/>
      <c r="W60" s="277"/>
      <c r="X60" s="277"/>
      <c r="Y60" s="277"/>
      <c r="Z60" s="277"/>
      <c r="AA60" s="277"/>
      <c r="AB60" s="277"/>
      <c r="AC60" s="277"/>
      <c r="AD60" s="277"/>
      <c r="AE60" s="277"/>
      <c r="AF60" s="277"/>
      <c r="AG60" s="277"/>
      <c r="AH60" s="72"/>
    </row>
    <row r="61" spans="1:34" ht="11.25" customHeight="1" x14ac:dyDescent="0.2">
      <c r="A61" s="307"/>
      <c r="B61" s="308"/>
      <c r="C61" s="308"/>
      <c r="D61" s="308"/>
      <c r="E61" s="308"/>
      <c r="F61" s="308"/>
      <c r="G61" s="308"/>
      <c r="H61" s="308"/>
      <c r="I61" s="308"/>
      <c r="J61" s="308"/>
      <c r="K61" s="308"/>
      <c r="L61" s="308"/>
      <c r="M61" s="308"/>
      <c r="N61" s="309"/>
      <c r="O61" s="66"/>
      <c r="P61" s="277"/>
      <c r="Q61" s="277"/>
      <c r="R61" s="277"/>
      <c r="S61" s="277"/>
      <c r="T61" s="277"/>
      <c r="U61" s="277"/>
      <c r="V61" s="277"/>
      <c r="W61" s="277"/>
      <c r="X61" s="277"/>
      <c r="Y61" s="277"/>
      <c r="Z61" s="277"/>
      <c r="AA61" s="277"/>
      <c r="AB61" s="277"/>
      <c r="AC61" s="277"/>
      <c r="AD61" s="277"/>
      <c r="AE61" s="277"/>
      <c r="AF61" s="277"/>
      <c r="AG61" s="277"/>
      <c r="AH61" s="72"/>
    </row>
    <row r="62" spans="1:34" ht="11.25" customHeight="1" x14ac:dyDescent="0.2">
      <c r="A62" s="320" t="s">
        <v>269</v>
      </c>
      <c r="B62" s="321"/>
      <c r="C62" s="321"/>
      <c r="D62" s="321"/>
      <c r="E62" s="321"/>
      <c r="F62" s="321"/>
      <c r="G62" s="321"/>
      <c r="H62" s="321"/>
      <c r="I62" s="321"/>
      <c r="J62" s="321"/>
      <c r="K62" s="321"/>
      <c r="L62" s="321"/>
      <c r="M62" s="321"/>
      <c r="N62" s="322"/>
      <c r="O62" s="72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2"/>
    </row>
    <row r="63" spans="1:34" ht="11.25" customHeight="1" x14ac:dyDescent="0.2">
      <c r="A63" s="323"/>
      <c r="B63" s="324"/>
      <c r="C63" s="324"/>
      <c r="D63" s="324"/>
      <c r="E63" s="324"/>
      <c r="F63" s="324"/>
      <c r="G63" s="324"/>
      <c r="H63" s="324"/>
      <c r="I63" s="324"/>
      <c r="J63" s="324"/>
      <c r="K63" s="324"/>
      <c r="L63" s="324"/>
      <c r="M63" s="324"/>
      <c r="N63" s="325"/>
      <c r="O63" s="66"/>
      <c r="P63" s="278" t="s">
        <v>261</v>
      </c>
      <c r="Q63" s="277"/>
      <c r="R63" s="277"/>
      <c r="S63" s="277"/>
      <c r="T63" s="278" t="s">
        <v>288</v>
      </c>
      <c r="U63" s="277"/>
      <c r="V63" s="277"/>
      <c r="W63" s="277"/>
      <c r="X63" s="276"/>
      <c r="Y63" s="277"/>
      <c r="Z63" s="276" t="s">
        <v>262</v>
      </c>
      <c r="AA63" s="277"/>
      <c r="AB63" s="276"/>
      <c r="AC63" s="277"/>
      <c r="AD63" s="276" t="s">
        <v>263</v>
      </c>
      <c r="AE63" s="277"/>
      <c r="AF63" s="74"/>
      <c r="AG63" s="74"/>
      <c r="AH63" s="75"/>
    </row>
    <row r="64" spans="1:34" ht="11.25" customHeight="1" x14ac:dyDescent="0.2">
      <c r="A64" s="323"/>
      <c r="B64" s="324"/>
      <c r="C64" s="324"/>
      <c r="D64" s="324"/>
      <c r="E64" s="324"/>
      <c r="F64" s="324"/>
      <c r="G64" s="324"/>
      <c r="H64" s="324"/>
      <c r="I64" s="324"/>
      <c r="J64" s="324"/>
      <c r="K64" s="324"/>
      <c r="L64" s="324"/>
      <c r="M64" s="324"/>
      <c r="N64" s="325"/>
      <c r="O64" s="66"/>
      <c r="P64" s="277"/>
      <c r="Q64" s="277"/>
      <c r="R64" s="277"/>
      <c r="S64" s="277"/>
      <c r="T64" s="277"/>
      <c r="U64" s="277"/>
      <c r="V64" s="277"/>
      <c r="W64" s="277"/>
      <c r="X64" s="277"/>
      <c r="Y64" s="277"/>
      <c r="Z64" s="277"/>
      <c r="AA64" s="277"/>
      <c r="AB64" s="277"/>
      <c r="AC64" s="277"/>
      <c r="AD64" s="277"/>
      <c r="AE64" s="277"/>
      <c r="AF64" s="74"/>
      <c r="AG64" s="74"/>
      <c r="AH64" s="75"/>
    </row>
    <row r="65" spans="1:34" ht="11.25" customHeight="1" x14ac:dyDescent="0.2">
      <c r="A65" s="323"/>
      <c r="B65" s="324"/>
      <c r="C65" s="324"/>
      <c r="D65" s="324"/>
      <c r="E65" s="324"/>
      <c r="F65" s="324"/>
      <c r="G65" s="324"/>
      <c r="H65" s="324"/>
      <c r="I65" s="324"/>
      <c r="J65" s="324"/>
      <c r="K65" s="324"/>
      <c r="L65" s="324"/>
      <c r="M65" s="324"/>
      <c r="N65" s="325"/>
      <c r="O65" s="75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75"/>
    </row>
    <row r="66" spans="1:34" ht="11.25" customHeight="1" x14ac:dyDescent="0.2">
      <c r="A66" s="323"/>
      <c r="B66" s="324"/>
      <c r="C66" s="324"/>
      <c r="D66" s="324"/>
      <c r="E66" s="324"/>
      <c r="F66" s="324"/>
      <c r="G66" s="324"/>
      <c r="H66" s="324"/>
      <c r="I66" s="324"/>
      <c r="J66" s="324"/>
      <c r="K66" s="324"/>
      <c r="L66" s="324"/>
      <c r="M66" s="324"/>
      <c r="N66" s="325"/>
      <c r="O66" s="75"/>
      <c r="P66" s="276" t="s">
        <v>264</v>
      </c>
      <c r="Q66" s="277"/>
      <c r="R66" s="277"/>
      <c r="S66" s="277"/>
      <c r="T66" s="278"/>
      <c r="U66" s="277"/>
      <c r="V66" s="277"/>
      <c r="W66" s="277"/>
      <c r="X66" s="277"/>
      <c r="Y66" s="277"/>
      <c r="Z66" s="277"/>
      <c r="AA66" s="277"/>
      <c r="AB66" s="277"/>
      <c r="AC66" s="277"/>
      <c r="AD66" s="277"/>
      <c r="AE66" s="277"/>
      <c r="AF66" s="277"/>
      <c r="AG66" s="277"/>
      <c r="AH66" s="75"/>
    </row>
    <row r="67" spans="1:34" ht="11.25" customHeight="1" x14ac:dyDescent="0.2">
      <c r="A67" s="326"/>
      <c r="B67" s="327"/>
      <c r="C67" s="327"/>
      <c r="D67" s="327"/>
      <c r="E67" s="327"/>
      <c r="F67" s="327"/>
      <c r="G67" s="327"/>
      <c r="H67" s="327"/>
      <c r="I67" s="327"/>
      <c r="J67" s="327"/>
      <c r="K67" s="327"/>
      <c r="L67" s="327"/>
      <c r="M67" s="327"/>
      <c r="N67" s="328"/>
      <c r="O67" s="75"/>
      <c r="P67" s="277"/>
      <c r="Q67" s="277"/>
      <c r="R67" s="277"/>
      <c r="S67" s="277"/>
      <c r="T67" s="277"/>
      <c r="U67" s="277"/>
      <c r="V67" s="277"/>
      <c r="W67" s="277"/>
      <c r="X67" s="277"/>
      <c r="Y67" s="277"/>
      <c r="Z67" s="277"/>
      <c r="AA67" s="277"/>
      <c r="AB67" s="277"/>
      <c r="AC67" s="277"/>
      <c r="AD67" s="277"/>
      <c r="AE67" s="277"/>
      <c r="AF67" s="277"/>
      <c r="AG67" s="277"/>
      <c r="AH67" s="75"/>
    </row>
    <row r="68" spans="1:34" ht="11.25" customHeight="1" x14ac:dyDescent="0.2">
      <c r="A68" s="65"/>
      <c r="B68" s="6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5"/>
      <c r="AD68" s="65"/>
      <c r="AE68" s="65"/>
      <c r="AF68" s="65"/>
      <c r="AG68" s="65"/>
      <c r="AH68" s="65"/>
    </row>
    <row r="69" spans="1:34" ht="11.25" customHeight="1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5"/>
    </row>
    <row r="70" spans="1:34" ht="11.25" customHeight="1" x14ac:dyDescent="0.2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5"/>
    </row>
    <row r="71" spans="1:34" ht="11.25" customHeight="1" x14ac:dyDescent="0.2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6"/>
      <c r="P71" s="66"/>
      <c r="Q71" s="66"/>
      <c r="R71" s="66"/>
      <c r="S71" s="66"/>
      <c r="T71" s="66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</row>
    <row r="72" spans="1:34" ht="11.25" customHeight="1" x14ac:dyDescent="0.2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6"/>
      <c r="P72" s="66"/>
      <c r="Q72" s="66"/>
      <c r="R72" s="66"/>
      <c r="S72" s="66"/>
      <c r="T72" s="66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</row>
    <row r="73" spans="1:34" ht="11.25" customHeight="1" x14ac:dyDescent="0.2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</row>
    <row r="74" spans="1:34" ht="11.25" customHeight="1" x14ac:dyDescent="0.2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</row>
    <row r="75" spans="1:34" ht="11.25" customHeight="1" x14ac:dyDescent="0.2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</row>
    <row r="76" spans="1:34" ht="11.25" customHeight="1" x14ac:dyDescent="0.2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</row>
    <row r="77" spans="1:34" ht="11.25" customHeight="1" x14ac:dyDescent="0.2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</row>
    <row r="78" spans="1:34" ht="11.25" customHeight="1" x14ac:dyDescent="0.2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</row>
    <row r="79" spans="1:34" ht="11.25" customHeight="1" x14ac:dyDescent="0.2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</row>
    <row r="80" spans="1:34" ht="11.25" customHeight="1" x14ac:dyDescent="0.2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</row>
    <row r="81" spans="1:34" ht="11.25" customHeight="1" x14ac:dyDescent="0.2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</row>
    <row r="82" spans="1:34" ht="11.25" customHeight="1" x14ac:dyDescent="0.2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</row>
    <row r="83" spans="1:34" ht="11.25" customHeight="1" x14ac:dyDescent="0.2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</row>
    <row r="84" spans="1:34" ht="11.25" customHeight="1" x14ac:dyDescent="0.2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</row>
    <row r="85" spans="1:34" ht="11.25" customHeight="1" x14ac:dyDescent="0.2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</row>
    <row r="86" spans="1:34" ht="11.25" customHeight="1" x14ac:dyDescent="0.2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</row>
    <row r="87" spans="1:34" ht="11.25" customHeight="1" x14ac:dyDescent="0.2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</row>
    <row r="88" spans="1:34" ht="11.25" customHeight="1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</row>
    <row r="89" spans="1:34" ht="11.25" customHeight="1" x14ac:dyDescent="0.2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</row>
    <row r="90" spans="1:34" ht="18" customHeight="1" x14ac:dyDescent="0.2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</row>
    <row r="91" spans="1:34" ht="18" customHeight="1" x14ac:dyDescent="0.2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</row>
    <row r="92" spans="1:34" ht="18" customHeight="1" x14ac:dyDescent="0.2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</row>
    <row r="93" spans="1:34" ht="18" customHeight="1" x14ac:dyDescent="0.2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</row>
    <row r="94" spans="1:34" ht="18" customHeight="1" x14ac:dyDescent="0.2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</row>
    <row r="95" spans="1:34" ht="18" customHeight="1" x14ac:dyDescent="0.2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</row>
    <row r="96" spans="1:34" ht="18" customHeight="1" x14ac:dyDescent="0.2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</row>
  </sheetData>
  <mergeCells count="62">
    <mergeCell ref="A19:E21"/>
    <mergeCell ref="F19:H21"/>
    <mergeCell ref="I19:U21"/>
    <mergeCell ref="V19:AH21"/>
    <mergeCell ref="A1:AH4"/>
    <mergeCell ref="A6:AH9"/>
    <mergeCell ref="D11:I14"/>
    <mergeCell ref="J11:AE14"/>
    <mergeCell ref="A16:AH18"/>
    <mergeCell ref="Z22:AH23"/>
    <mergeCell ref="I24:L26"/>
    <mergeCell ref="M24:U26"/>
    <mergeCell ref="V24:Y26"/>
    <mergeCell ref="Z24:AH26"/>
    <mergeCell ref="A22:E26"/>
    <mergeCell ref="F22:H26"/>
    <mergeCell ref="I22:L23"/>
    <mergeCell ref="M22:U23"/>
    <mergeCell ref="V22:Y23"/>
    <mergeCell ref="Z27:AH28"/>
    <mergeCell ref="I29:L31"/>
    <mergeCell ref="M29:U31"/>
    <mergeCell ref="V29:Y31"/>
    <mergeCell ref="Z29:AH31"/>
    <mergeCell ref="A27:E31"/>
    <mergeCell ref="F27:H31"/>
    <mergeCell ref="I27:L28"/>
    <mergeCell ref="M27:U28"/>
    <mergeCell ref="V27:Y28"/>
    <mergeCell ref="A39:G43"/>
    <mergeCell ref="H39:L43"/>
    <mergeCell ref="M39:O43"/>
    <mergeCell ref="P39:S40"/>
    <mergeCell ref="T39:AH40"/>
    <mergeCell ref="T41:AH43"/>
    <mergeCell ref="P41:S43"/>
    <mergeCell ref="A34:AH36"/>
    <mergeCell ref="A37:G38"/>
    <mergeCell ref="H37:L38"/>
    <mergeCell ref="M37:O38"/>
    <mergeCell ref="P37:AH38"/>
    <mergeCell ref="Z63:AA64"/>
    <mergeCell ref="H44:L48"/>
    <mergeCell ref="M44:O48"/>
    <mergeCell ref="P44:S45"/>
    <mergeCell ref="P46:S48"/>
    <mergeCell ref="AD63:AE64"/>
    <mergeCell ref="P66:S67"/>
    <mergeCell ref="T66:AG67"/>
    <mergeCell ref="T46:AH48"/>
    <mergeCell ref="T44:AH45"/>
    <mergeCell ref="AB63:AC64"/>
    <mergeCell ref="B50:AG51"/>
    <mergeCell ref="B52:AG55"/>
    <mergeCell ref="A57:AH58"/>
    <mergeCell ref="A60:N61"/>
    <mergeCell ref="P60:AG61"/>
    <mergeCell ref="A44:G48"/>
    <mergeCell ref="A62:N67"/>
    <mergeCell ref="P63:S64"/>
    <mergeCell ref="T63:W64"/>
    <mergeCell ref="X63:Y64"/>
  </mergeCells>
  <phoneticPr fontId="3"/>
  <dataValidations count="5">
    <dataValidation type="list" allowBlank="1" showErrorMessage="1" sqref="H49:L49" xr:uid="{2E9B4FAB-8FA3-410D-900C-40567B524A66}">
      <formula1>"中学生リボン,中学生クラブ,小学生リボン,小学生クラブ,２種目,ボール5"</formula1>
    </dataValidation>
    <dataValidation type="list" allowBlank="1" showErrorMessage="1" sqref="A22:E31" xr:uid="{F2C3F7B0-EE89-462F-8245-1C95E82588D8}">
      <formula1>"コンテスト男子,コンテスト女子,チャイルド団体,ジュニア団体,ユース団体"</formula1>
    </dataValidation>
    <dataValidation type="list" allowBlank="1" showErrorMessage="1" sqref="A39:G48" xr:uid="{B7BAF08D-ABA9-44C3-A297-F2C6DAA65F09}">
      <formula1>"コンテスト男子,コンテスト男子チーム,コンテスト女子幼児,コンテスト女子小学生,コンテスト中高生,ジュニア個人総合,ユース個人総合,コンテストチーム,チャイルド団体,ジュニア団体,ユース団体"</formula1>
    </dataValidation>
    <dataValidation type="list" allowBlank="1" showErrorMessage="1" sqref="H44:L48" xr:uid="{558690B9-4CB9-4E10-9D2C-657DB8C2EE4D}">
      <formula1>"リボン,ボール,フープ,総合,,"</formula1>
    </dataValidation>
    <dataValidation type="list" allowBlank="1" showErrorMessage="1" sqref="H39:L43" xr:uid="{48DB24D0-402D-4C69-8B95-16F56548F65A}">
      <formula1>"個人,チーム,リボン,ボール,フープ,総合"</formula1>
    </dataValidation>
  </dataValidations>
  <printOptions horizontalCentered="1"/>
  <pageMargins left="0.11811023622047245" right="0.39370078740157483" top="0.39370078740157483" bottom="0.39370078740157483" header="0" footer="0"/>
  <pageSetup paperSize="9" scale="9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A135C-B0FA-4FCE-AF87-6F866F0E61CD}">
  <sheetPr>
    <tabColor rgb="FF92D050"/>
  </sheetPr>
  <dimension ref="A1:BV38"/>
  <sheetViews>
    <sheetView showGridLines="0" view="pageBreakPreview" zoomScale="70" zoomScaleNormal="100" zoomScaleSheetLayoutView="70" workbookViewId="0">
      <pane ySplit="11" topLeftCell="A12" activePane="bottomLeft" state="frozen"/>
      <selection activeCell="A16" sqref="A16:AI21"/>
      <selection pane="bottomLeft" activeCell="BE23" sqref="BE23"/>
    </sheetView>
  </sheetViews>
  <sheetFormatPr defaultColWidth="9" defaultRowHeight="21.6" customHeight="1" x14ac:dyDescent="0.2"/>
  <cols>
    <col min="1" max="25" width="2.6640625" style="1" customWidth="1"/>
    <col min="26" max="30" width="2.6640625" style="1" hidden="1" customWidth="1"/>
    <col min="31" max="58" width="2.6640625" style="1" customWidth="1"/>
    <col min="59" max="59" width="5.109375" style="1" customWidth="1"/>
    <col min="60" max="62" width="2.44140625" style="1" customWidth="1"/>
    <col min="63" max="67" width="0.44140625" style="1" customWidth="1"/>
    <col min="68" max="68" width="2.44140625" style="1" customWidth="1"/>
    <col min="69" max="220" width="2.6640625" style="1" customWidth="1"/>
    <col min="221" max="16384" width="9" style="1"/>
  </cols>
  <sheetData>
    <row r="1" spans="1:74" ht="9.9" customHeight="1" x14ac:dyDescent="0.2"/>
    <row r="2" spans="1:74" ht="21.6" customHeight="1" thickBot="1" x14ac:dyDescent="0.25">
      <c r="A2" s="2"/>
      <c r="B2" s="2"/>
      <c r="C2" s="220" t="s">
        <v>193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E2" s="221" t="s">
        <v>43</v>
      </c>
      <c r="AF2" s="221"/>
      <c r="AG2" s="33"/>
      <c r="AH2" s="35" t="s">
        <v>39</v>
      </c>
      <c r="AI2" s="33"/>
      <c r="AM2" s="2"/>
      <c r="AN2" s="2"/>
      <c r="AO2" s="220" t="s">
        <v>193</v>
      </c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F2" s="220"/>
      <c r="BG2" s="220"/>
      <c r="BH2" s="220"/>
      <c r="BI2" s="220"/>
      <c r="BJ2" s="220"/>
      <c r="BK2" s="220"/>
      <c r="BL2" s="220"/>
      <c r="BM2" s="220"/>
      <c r="BN2" s="220"/>
      <c r="BQ2" s="221" t="s">
        <v>43</v>
      </c>
      <c r="BR2" s="221"/>
      <c r="BS2" s="33"/>
      <c r="BT2" s="35" t="s">
        <v>39</v>
      </c>
      <c r="BU2" s="33"/>
    </row>
    <row r="3" spans="1:74" ht="21.6" customHeight="1" x14ac:dyDescent="0.2">
      <c r="A3" s="2"/>
      <c r="B3" s="2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"/>
      <c r="AD3" s="2"/>
      <c r="AE3" s="2"/>
      <c r="AF3" s="2"/>
      <c r="AG3" s="2"/>
      <c r="AM3" s="2"/>
      <c r="AN3" s="2"/>
      <c r="AO3" s="220"/>
      <c r="AP3" s="220"/>
      <c r="AQ3" s="220"/>
      <c r="AR3" s="220"/>
      <c r="AS3" s="220"/>
      <c r="AT3" s="220"/>
      <c r="AU3" s="220"/>
      <c r="AV3" s="220"/>
      <c r="AW3" s="220"/>
      <c r="AX3" s="220"/>
      <c r="AY3" s="220"/>
      <c r="AZ3" s="220"/>
      <c r="BA3" s="220"/>
      <c r="BB3" s="220"/>
      <c r="BC3" s="220"/>
      <c r="BD3" s="220"/>
      <c r="BE3" s="220"/>
      <c r="BF3" s="220"/>
      <c r="BG3" s="220"/>
      <c r="BH3" s="220"/>
      <c r="BI3" s="220"/>
      <c r="BJ3" s="220"/>
      <c r="BK3" s="220"/>
      <c r="BL3" s="220"/>
      <c r="BM3" s="220"/>
      <c r="BN3" s="220"/>
      <c r="BO3" s="2"/>
      <c r="BP3" s="2"/>
      <c r="BQ3" s="2"/>
      <c r="BR3" s="2"/>
      <c r="BS3" s="2"/>
    </row>
    <row r="4" spans="1:74" ht="9.9" customHeight="1" x14ac:dyDescent="0.2"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N4" s="2"/>
      <c r="AO4" s="2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2"/>
      <c r="BQ4" s="2"/>
      <c r="BR4" s="2"/>
      <c r="BS4" s="2"/>
      <c r="BT4" s="2"/>
    </row>
    <row r="5" spans="1:74" s="14" customFormat="1" ht="30" customHeight="1" x14ac:dyDescent="0.2">
      <c r="B5" s="222" t="s">
        <v>67</v>
      </c>
      <c r="C5" s="222"/>
      <c r="D5" s="222"/>
      <c r="E5" s="222"/>
      <c r="F5" s="223"/>
      <c r="G5" s="223"/>
      <c r="H5" s="223"/>
      <c r="I5" s="223"/>
      <c r="J5" s="223"/>
      <c r="K5" s="223"/>
      <c r="AE5" s="394">
        <f>COUNTA(F12:M21)</f>
        <v>0</v>
      </c>
      <c r="AF5" s="394"/>
      <c r="AG5" s="394"/>
      <c r="AH5" s="224"/>
      <c r="AI5" s="15" t="s">
        <v>15</v>
      </c>
      <c r="AN5" s="222" t="s">
        <v>67</v>
      </c>
      <c r="AO5" s="222"/>
      <c r="AP5" s="222"/>
      <c r="AQ5" s="222"/>
      <c r="AR5" s="223"/>
      <c r="AS5" s="223"/>
      <c r="AT5" s="223"/>
      <c r="AU5" s="223"/>
      <c r="AV5" s="223"/>
      <c r="AW5" s="223"/>
      <c r="BQ5" s="394">
        <f>COUNTA(AR12:AY21)</f>
        <v>0</v>
      </c>
      <c r="BR5" s="394"/>
      <c r="BS5" s="394"/>
      <c r="BT5" s="224"/>
      <c r="BU5" s="15" t="s">
        <v>15</v>
      </c>
    </row>
    <row r="6" spans="1:74" s="14" customFormat="1" ht="30" customHeight="1" x14ac:dyDescent="0.2">
      <c r="B6" s="226" t="s">
        <v>147</v>
      </c>
      <c r="C6" s="226"/>
      <c r="D6" s="226"/>
      <c r="E6" s="226"/>
      <c r="F6" s="226"/>
      <c r="G6" s="226"/>
      <c r="H6" s="226"/>
      <c r="I6" s="16"/>
      <c r="J6" s="80" t="s">
        <v>215</v>
      </c>
      <c r="K6" s="16"/>
      <c r="L6" s="16"/>
      <c r="M6" s="16"/>
      <c r="N6" s="16"/>
      <c r="O6" s="16"/>
      <c r="P6" s="16"/>
      <c r="Q6" s="16"/>
      <c r="R6" s="16"/>
      <c r="S6" s="16"/>
      <c r="T6" s="16" t="s">
        <v>191</v>
      </c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N6" s="226" t="s">
        <v>147</v>
      </c>
      <c r="AO6" s="226"/>
      <c r="AP6" s="226"/>
      <c r="AQ6" s="226"/>
      <c r="AR6" s="226"/>
      <c r="AS6" s="226"/>
      <c r="AT6" s="226"/>
      <c r="AU6" s="16"/>
      <c r="AV6" s="81" t="s">
        <v>216</v>
      </c>
      <c r="AW6" s="16"/>
      <c r="AX6" s="16"/>
      <c r="AY6" s="16"/>
      <c r="AZ6" s="16"/>
      <c r="BA6" s="16"/>
      <c r="BB6" s="16"/>
      <c r="BC6" s="16"/>
      <c r="BD6" s="16"/>
      <c r="BE6" s="16"/>
      <c r="BF6" s="16" t="s">
        <v>191</v>
      </c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</row>
    <row r="7" spans="1:74" ht="9.9" customHeight="1" x14ac:dyDescent="0.2">
      <c r="B7" s="18"/>
      <c r="C7" s="18"/>
      <c r="D7" s="18"/>
      <c r="E7" s="18"/>
      <c r="F7" s="18"/>
      <c r="G7" s="18"/>
      <c r="H7" s="19"/>
      <c r="I7" s="19"/>
      <c r="J7" s="19"/>
      <c r="K7" s="19"/>
      <c r="L7" s="19"/>
      <c r="M7" s="19"/>
      <c r="N7" s="20"/>
      <c r="O7" s="20"/>
      <c r="P7" s="20"/>
      <c r="Q7" s="20"/>
      <c r="R7" s="20"/>
      <c r="S7" s="20"/>
      <c r="X7" s="21"/>
      <c r="AN7" s="18"/>
      <c r="AO7" s="18"/>
      <c r="AP7" s="18"/>
      <c r="AQ7" s="18"/>
      <c r="AR7" s="18"/>
      <c r="AS7" s="18"/>
      <c r="AT7" s="19"/>
      <c r="AU7" s="19"/>
      <c r="AV7" s="19"/>
      <c r="AW7" s="19"/>
      <c r="AX7" s="19"/>
      <c r="AY7" s="19"/>
      <c r="AZ7" s="20"/>
      <c r="BA7" s="20"/>
      <c r="BB7" s="20"/>
      <c r="BC7" s="20"/>
      <c r="BD7" s="20"/>
      <c r="BE7" s="20"/>
      <c r="BJ7" s="21"/>
    </row>
    <row r="8" spans="1:74" ht="21.6" customHeight="1" x14ac:dyDescent="0.2">
      <c r="A8" s="2"/>
      <c r="B8" s="227" t="s">
        <v>0</v>
      </c>
      <c r="C8" s="227"/>
      <c r="D8" s="227"/>
      <c r="E8" s="227"/>
      <c r="F8" s="110" t="str">
        <f>IF(クラブ情報!$J$6="","",クラブ情報!$J$6)</f>
        <v/>
      </c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228"/>
      <c r="U8" s="230" t="s">
        <v>4</v>
      </c>
      <c r="V8" s="231"/>
      <c r="W8" s="231"/>
      <c r="X8" s="232"/>
      <c r="Y8" s="110" t="str">
        <f>IF(クラブ情報!$J$8="","",クラブ情報!$J$8)</f>
        <v/>
      </c>
      <c r="Z8" s="111"/>
      <c r="AA8" s="111"/>
      <c r="AB8" s="111"/>
      <c r="AC8" s="111"/>
      <c r="AD8" s="111"/>
      <c r="AE8" s="111"/>
      <c r="AF8" s="111"/>
      <c r="AG8" s="111"/>
      <c r="AH8" s="111"/>
      <c r="AI8" s="228"/>
      <c r="AM8" s="2"/>
      <c r="AN8" s="227" t="s">
        <v>0</v>
      </c>
      <c r="AO8" s="227"/>
      <c r="AP8" s="227"/>
      <c r="AQ8" s="227"/>
      <c r="AR8" s="110" t="str">
        <f>IF(クラブ情報!$J$6="","",クラブ情報!$J$6)</f>
        <v/>
      </c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228"/>
      <c r="BG8" s="230" t="s">
        <v>4</v>
      </c>
      <c r="BH8" s="231"/>
      <c r="BI8" s="231"/>
      <c r="BJ8" s="232"/>
      <c r="BK8" s="110" t="str">
        <f>IF(クラブ情報!$J$8="","",クラブ情報!$J$8)</f>
        <v/>
      </c>
      <c r="BL8" s="111"/>
      <c r="BM8" s="111"/>
      <c r="BN8" s="111"/>
      <c r="BO8" s="111"/>
      <c r="BP8" s="111"/>
      <c r="BQ8" s="111"/>
      <c r="BR8" s="111"/>
      <c r="BS8" s="111"/>
      <c r="BT8" s="111"/>
      <c r="BU8" s="228"/>
    </row>
    <row r="9" spans="1:74" ht="21.6" customHeight="1" x14ac:dyDescent="0.2">
      <c r="A9" s="2"/>
      <c r="B9" s="233" t="s">
        <v>1</v>
      </c>
      <c r="C9" s="233"/>
      <c r="D9" s="233"/>
      <c r="E9" s="233"/>
      <c r="F9" s="112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229"/>
      <c r="U9" s="234" t="s">
        <v>5</v>
      </c>
      <c r="V9" s="235"/>
      <c r="W9" s="235"/>
      <c r="X9" s="236"/>
      <c r="Y9" s="112"/>
      <c r="Z9" s="113"/>
      <c r="AA9" s="113"/>
      <c r="AB9" s="113"/>
      <c r="AC9" s="113"/>
      <c r="AD9" s="113"/>
      <c r="AE9" s="113"/>
      <c r="AF9" s="113"/>
      <c r="AG9" s="113"/>
      <c r="AH9" s="113"/>
      <c r="AI9" s="229"/>
      <c r="AM9" s="2"/>
      <c r="AN9" s="233" t="s">
        <v>1</v>
      </c>
      <c r="AO9" s="233"/>
      <c r="AP9" s="233"/>
      <c r="AQ9" s="233"/>
      <c r="AR9" s="112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229"/>
      <c r="BG9" s="234" t="s">
        <v>5</v>
      </c>
      <c r="BH9" s="235"/>
      <c r="BI9" s="235"/>
      <c r="BJ9" s="236"/>
      <c r="BK9" s="112"/>
      <c r="BL9" s="113"/>
      <c r="BM9" s="113"/>
      <c r="BN9" s="113"/>
      <c r="BO9" s="113"/>
      <c r="BP9" s="113"/>
      <c r="BQ9" s="113"/>
      <c r="BR9" s="113"/>
      <c r="BS9" s="113"/>
      <c r="BT9" s="113"/>
      <c r="BU9" s="229"/>
    </row>
    <row r="10" spans="1:74" ht="21.6" customHeight="1" x14ac:dyDescent="0.2">
      <c r="B10" s="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N10" s="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</row>
    <row r="11" spans="1:74" ht="30" customHeight="1" thickBot="1" x14ac:dyDescent="0.25">
      <c r="B11" s="240"/>
      <c r="C11" s="240"/>
      <c r="D11" s="240"/>
      <c r="E11" s="240"/>
      <c r="F11" s="395" t="s">
        <v>7</v>
      </c>
      <c r="G11" s="102"/>
      <c r="H11" s="102"/>
      <c r="I11" s="102"/>
      <c r="J11" s="102"/>
      <c r="K11" s="102"/>
      <c r="L11" s="102"/>
      <c r="M11" s="102"/>
      <c r="N11" s="395" t="s">
        <v>17</v>
      </c>
      <c r="O11" s="102"/>
      <c r="P11" s="102"/>
      <c r="Q11" s="102"/>
      <c r="R11" s="102"/>
      <c r="S11" s="102"/>
      <c r="T11" s="102"/>
      <c r="U11" s="396"/>
      <c r="V11" s="241" t="s">
        <v>23</v>
      </c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3"/>
      <c r="AN11" s="240"/>
      <c r="AO11" s="240"/>
      <c r="AP11" s="240"/>
      <c r="AQ11" s="240"/>
      <c r="AR11" s="395" t="s">
        <v>7</v>
      </c>
      <c r="AS11" s="102"/>
      <c r="AT11" s="102"/>
      <c r="AU11" s="102"/>
      <c r="AV11" s="102"/>
      <c r="AW11" s="102"/>
      <c r="AX11" s="102"/>
      <c r="AY11" s="102"/>
      <c r="AZ11" s="395" t="s">
        <v>17</v>
      </c>
      <c r="BA11" s="102"/>
      <c r="BB11" s="102"/>
      <c r="BC11" s="102"/>
      <c r="BD11" s="102"/>
      <c r="BE11" s="102"/>
      <c r="BF11" s="102"/>
      <c r="BG11" s="396"/>
      <c r="BH11" s="241" t="s">
        <v>23</v>
      </c>
      <c r="BI11" s="242"/>
      <c r="BJ11" s="242"/>
      <c r="BK11" s="242"/>
      <c r="BL11" s="242"/>
      <c r="BM11" s="242"/>
      <c r="BN11" s="242"/>
      <c r="BO11" s="242"/>
      <c r="BP11" s="242"/>
      <c r="BQ11" s="242"/>
      <c r="BR11" s="242"/>
      <c r="BS11" s="242"/>
      <c r="BT11" s="242"/>
      <c r="BU11" s="243"/>
    </row>
    <row r="12" spans="1:74" ht="30" customHeight="1" x14ac:dyDescent="0.2">
      <c r="B12" s="218">
        <v>1</v>
      </c>
      <c r="C12" s="218"/>
      <c r="D12" s="218"/>
      <c r="E12" s="219"/>
      <c r="F12" s="267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11"/>
      <c r="W12" s="212"/>
      <c r="X12" s="212"/>
      <c r="Y12" s="212"/>
      <c r="Z12" s="212"/>
      <c r="AA12" s="212"/>
      <c r="AB12" s="212"/>
      <c r="AC12" s="212"/>
      <c r="AD12" s="212"/>
      <c r="AE12" s="212"/>
      <c r="AF12" s="212"/>
      <c r="AG12" s="212"/>
      <c r="AH12" s="212"/>
      <c r="AI12" s="214"/>
      <c r="AJ12" s="24"/>
      <c r="AN12" s="218">
        <v>1</v>
      </c>
      <c r="AO12" s="218"/>
      <c r="AP12" s="218"/>
      <c r="AQ12" s="219"/>
      <c r="AR12" s="267"/>
      <c r="AS12" s="268"/>
      <c r="AT12" s="268"/>
      <c r="AU12" s="268"/>
      <c r="AV12" s="268"/>
      <c r="AW12" s="268"/>
      <c r="AX12" s="268"/>
      <c r="AY12" s="268"/>
      <c r="AZ12" s="268"/>
      <c r="BA12" s="268"/>
      <c r="BB12" s="268"/>
      <c r="BC12" s="268"/>
      <c r="BD12" s="268"/>
      <c r="BE12" s="268"/>
      <c r="BF12" s="268"/>
      <c r="BG12" s="268"/>
      <c r="BH12" s="211"/>
      <c r="BI12" s="212"/>
      <c r="BJ12" s="212"/>
      <c r="BK12" s="212"/>
      <c r="BL12" s="212"/>
      <c r="BM12" s="212"/>
      <c r="BN12" s="212"/>
      <c r="BO12" s="212"/>
      <c r="BP12" s="212"/>
      <c r="BQ12" s="212"/>
      <c r="BR12" s="212"/>
      <c r="BS12" s="212"/>
      <c r="BT12" s="212"/>
      <c r="BU12" s="214"/>
      <c r="BV12" s="24"/>
    </row>
    <row r="13" spans="1:74" ht="30" customHeight="1" x14ac:dyDescent="0.2">
      <c r="B13" s="218">
        <v>2</v>
      </c>
      <c r="C13" s="218"/>
      <c r="D13" s="218"/>
      <c r="E13" s="219"/>
      <c r="F13" s="270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44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5"/>
      <c r="AI13" s="246"/>
      <c r="AJ13" s="24"/>
      <c r="AN13" s="218">
        <v>2</v>
      </c>
      <c r="AO13" s="218"/>
      <c r="AP13" s="218"/>
      <c r="AQ13" s="219"/>
      <c r="AR13" s="270"/>
      <c r="AS13" s="271"/>
      <c r="AT13" s="271"/>
      <c r="AU13" s="271"/>
      <c r="AV13" s="271"/>
      <c r="AW13" s="271"/>
      <c r="AX13" s="271"/>
      <c r="AY13" s="271"/>
      <c r="AZ13" s="271"/>
      <c r="BA13" s="271"/>
      <c r="BB13" s="271"/>
      <c r="BC13" s="271"/>
      <c r="BD13" s="271"/>
      <c r="BE13" s="271"/>
      <c r="BF13" s="271"/>
      <c r="BG13" s="271"/>
      <c r="BH13" s="244"/>
      <c r="BI13" s="245"/>
      <c r="BJ13" s="245"/>
      <c r="BK13" s="245"/>
      <c r="BL13" s="245"/>
      <c r="BM13" s="245"/>
      <c r="BN13" s="245"/>
      <c r="BO13" s="245"/>
      <c r="BP13" s="245"/>
      <c r="BQ13" s="245"/>
      <c r="BR13" s="245"/>
      <c r="BS13" s="245"/>
      <c r="BT13" s="245"/>
      <c r="BU13" s="246"/>
      <c r="BV13" s="24"/>
    </row>
    <row r="14" spans="1:74" ht="30" customHeight="1" x14ac:dyDescent="0.2">
      <c r="B14" s="218">
        <v>3</v>
      </c>
      <c r="C14" s="218"/>
      <c r="D14" s="218"/>
      <c r="E14" s="219"/>
      <c r="F14" s="270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44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6"/>
      <c r="AJ14" s="24"/>
      <c r="AN14" s="218">
        <v>3</v>
      </c>
      <c r="AO14" s="218"/>
      <c r="AP14" s="218"/>
      <c r="AQ14" s="219"/>
      <c r="AR14" s="270"/>
      <c r="AS14" s="271"/>
      <c r="AT14" s="271"/>
      <c r="AU14" s="271"/>
      <c r="AV14" s="271"/>
      <c r="AW14" s="271"/>
      <c r="AX14" s="271"/>
      <c r="AY14" s="271"/>
      <c r="AZ14" s="271"/>
      <c r="BA14" s="271"/>
      <c r="BB14" s="271"/>
      <c r="BC14" s="271"/>
      <c r="BD14" s="271"/>
      <c r="BE14" s="271"/>
      <c r="BF14" s="271"/>
      <c r="BG14" s="271"/>
      <c r="BH14" s="244"/>
      <c r="BI14" s="245"/>
      <c r="BJ14" s="245"/>
      <c r="BK14" s="245"/>
      <c r="BL14" s="245"/>
      <c r="BM14" s="245"/>
      <c r="BN14" s="245"/>
      <c r="BO14" s="245"/>
      <c r="BP14" s="245"/>
      <c r="BQ14" s="245"/>
      <c r="BR14" s="245"/>
      <c r="BS14" s="245"/>
      <c r="BT14" s="245"/>
      <c r="BU14" s="246"/>
      <c r="BV14" s="24"/>
    </row>
    <row r="15" spans="1:74" ht="30" customHeight="1" x14ac:dyDescent="0.2">
      <c r="B15" s="218">
        <v>4</v>
      </c>
      <c r="C15" s="218"/>
      <c r="D15" s="218"/>
      <c r="E15" s="219"/>
      <c r="F15" s="270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44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6"/>
      <c r="AJ15" s="24"/>
      <c r="AN15" s="218">
        <v>4</v>
      </c>
      <c r="AO15" s="218"/>
      <c r="AP15" s="218"/>
      <c r="AQ15" s="219"/>
      <c r="AR15" s="270"/>
      <c r="AS15" s="271"/>
      <c r="AT15" s="271"/>
      <c r="AU15" s="271"/>
      <c r="AV15" s="271"/>
      <c r="AW15" s="271"/>
      <c r="AX15" s="271"/>
      <c r="AY15" s="271"/>
      <c r="AZ15" s="271"/>
      <c r="BA15" s="271"/>
      <c r="BB15" s="271"/>
      <c r="BC15" s="271"/>
      <c r="BD15" s="271"/>
      <c r="BE15" s="271"/>
      <c r="BF15" s="271"/>
      <c r="BG15" s="271"/>
      <c r="BH15" s="244"/>
      <c r="BI15" s="245"/>
      <c r="BJ15" s="245"/>
      <c r="BK15" s="245"/>
      <c r="BL15" s="245"/>
      <c r="BM15" s="245"/>
      <c r="BN15" s="245"/>
      <c r="BO15" s="245"/>
      <c r="BP15" s="245"/>
      <c r="BQ15" s="245"/>
      <c r="BR15" s="245"/>
      <c r="BS15" s="245"/>
      <c r="BT15" s="245"/>
      <c r="BU15" s="246"/>
      <c r="BV15" s="24"/>
    </row>
    <row r="16" spans="1:74" ht="30" customHeight="1" x14ac:dyDescent="0.2">
      <c r="B16" s="218">
        <v>5</v>
      </c>
      <c r="C16" s="218"/>
      <c r="D16" s="218"/>
      <c r="E16" s="219"/>
      <c r="F16" s="270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44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6"/>
      <c r="AJ16" s="24"/>
      <c r="AN16" s="218">
        <v>5</v>
      </c>
      <c r="AO16" s="218"/>
      <c r="AP16" s="218"/>
      <c r="AQ16" s="219"/>
      <c r="AR16" s="270"/>
      <c r="AS16" s="271"/>
      <c r="AT16" s="271"/>
      <c r="AU16" s="271"/>
      <c r="AV16" s="271"/>
      <c r="AW16" s="271"/>
      <c r="AX16" s="271"/>
      <c r="AY16" s="271"/>
      <c r="AZ16" s="271"/>
      <c r="BA16" s="271"/>
      <c r="BB16" s="271"/>
      <c r="BC16" s="271"/>
      <c r="BD16" s="271"/>
      <c r="BE16" s="271"/>
      <c r="BF16" s="271"/>
      <c r="BG16" s="271"/>
      <c r="BH16" s="244"/>
      <c r="BI16" s="245"/>
      <c r="BJ16" s="245"/>
      <c r="BK16" s="245"/>
      <c r="BL16" s="245"/>
      <c r="BM16" s="245"/>
      <c r="BN16" s="245"/>
      <c r="BO16" s="245"/>
      <c r="BP16" s="245"/>
      <c r="BQ16" s="245"/>
      <c r="BR16" s="245"/>
      <c r="BS16" s="245"/>
      <c r="BT16" s="245"/>
      <c r="BU16" s="246"/>
      <c r="BV16" s="24"/>
    </row>
    <row r="17" spans="1:74" ht="30" customHeight="1" x14ac:dyDescent="0.2">
      <c r="B17" s="218">
        <v>6</v>
      </c>
      <c r="C17" s="218"/>
      <c r="D17" s="218"/>
      <c r="E17" s="219"/>
      <c r="F17" s="270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  <c r="V17" s="244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6"/>
      <c r="AJ17" s="24"/>
      <c r="AN17" s="218">
        <v>6</v>
      </c>
      <c r="AO17" s="218"/>
      <c r="AP17" s="218"/>
      <c r="AQ17" s="219"/>
      <c r="AR17" s="270"/>
      <c r="AS17" s="271"/>
      <c r="AT17" s="271"/>
      <c r="AU17" s="271"/>
      <c r="AV17" s="271"/>
      <c r="AW17" s="271"/>
      <c r="AX17" s="271"/>
      <c r="AY17" s="271"/>
      <c r="AZ17" s="271"/>
      <c r="BA17" s="271"/>
      <c r="BB17" s="271"/>
      <c r="BC17" s="271"/>
      <c r="BD17" s="271"/>
      <c r="BE17" s="271"/>
      <c r="BF17" s="271"/>
      <c r="BG17" s="271"/>
      <c r="BH17" s="244"/>
      <c r="BI17" s="245"/>
      <c r="BJ17" s="245"/>
      <c r="BK17" s="245"/>
      <c r="BL17" s="245"/>
      <c r="BM17" s="245"/>
      <c r="BN17" s="245"/>
      <c r="BO17" s="245"/>
      <c r="BP17" s="245"/>
      <c r="BQ17" s="245"/>
      <c r="BR17" s="245"/>
      <c r="BS17" s="245"/>
      <c r="BT17" s="245"/>
      <c r="BU17" s="246"/>
      <c r="BV17" s="24"/>
    </row>
    <row r="18" spans="1:74" ht="30" customHeight="1" x14ac:dyDescent="0.2">
      <c r="B18" s="218">
        <v>7</v>
      </c>
      <c r="C18" s="218"/>
      <c r="D18" s="218"/>
      <c r="E18" s="219"/>
      <c r="F18" s="270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44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  <c r="AI18" s="246"/>
      <c r="AJ18" s="24"/>
      <c r="AN18" s="218">
        <v>7</v>
      </c>
      <c r="AO18" s="218"/>
      <c r="AP18" s="218"/>
      <c r="AQ18" s="219"/>
      <c r="AR18" s="270"/>
      <c r="AS18" s="271"/>
      <c r="AT18" s="271"/>
      <c r="AU18" s="271"/>
      <c r="AV18" s="271"/>
      <c r="AW18" s="271"/>
      <c r="AX18" s="271"/>
      <c r="AY18" s="271"/>
      <c r="AZ18" s="271"/>
      <c r="BA18" s="271"/>
      <c r="BB18" s="271"/>
      <c r="BC18" s="271"/>
      <c r="BD18" s="271"/>
      <c r="BE18" s="271"/>
      <c r="BF18" s="271"/>
      <c r="BG18" s="271"/>
      <c r="BH18" s="244"/>
      <c r="BI18" s="245"/>
      <c r="BJ18" s="245"/>
      <c r="BK18" s="245"/>
      <c r="BL18" s="245"/>
      <c r="BM18" s="245"/>
      <c r="BN18" s="245"/>
      <c r="BO18" s="245"/>
      <c r="BP18" s="245"/>
      <c r="BQ18" s="245"/>
      <c r="BR18" s="245"/>
      <c r="BS18" s="245"/>
      <c r="BT18" s="245"/>
      <c r="BU18" s="246"/>
      <c r="BV18" s="24"/>
    </row>
    <row r="19" spans="1:74" ht="30" customHeight="1" x14ac:dyDescent="0.2">
      <c r="B19" s="218">
        <v>8</v>
      </c>
      <c r="C19" s="218"/>
      <c r="D19" s="218"/>
      <c r="E19" s="219"/>
      <c r="F19" s="270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44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6"/>
      <c r="AJ19" s="24"/>
      <c r="AN19" s="218">
        <v>8</v>
      </c>
      <c r="AO19" s="218"/>
      <c r="AP19" s="218"/>
      <c r="AQ19" s="219"/>
      <c r="AR19" s="270"/>
      <c r="AS19" s="271"/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1"/>
      <c r="BG19" s="271"/>
      <c r="BH19" s="244"/>
      <c r="BI19" s="245"/>
      <c r="BJ19" s="245"/>
      <c r="BK19" s="245"/>
      <c r="BL19" s="245"/>
      <c r="BM19" s="245"/>
      <c r="BN19" s="245"/>
      <c r="BO19" s="245"/>
      <c r="BP19" s="245"/>
      <c r="BQ19" s="245"/>
      <c r="BR19" s="245"/>
      <c r="BS19" s="245"/>
      <c r="BT19" s="245"/>
      <c r="BU19" s="246"/>
      <c r="BV19" s="24"/>
    </row>
    <row r="20" spans="1:74" ht="30" customHeight="1" x14ac:dyDescent="0.2">
      <c r="B20" s="218">
        <v>9</v>
      </c>
      <c r="C20" s="218"/>
      <c r="D20" s="218"/>
      <c r="E20" s="219"/>
      <c r="F20" s="270"/>
      <c r="G20" s="271"/>
      <c r="H20" s="271"/>
      <c r="I20" s="271"/>
      <c r="J20" s="271"/>
      <c r="K20" s="271"/>
      <c r="L20" s="271"/>
      <c r="M20" s="271"/>
      <c r="N20" s="271"/>
      <c r="O20" s="271"/>
      <c r="P20" s="271"/>
      <c r="Q20" s="271"/>
      <c r="R20" s="271"/>
      <c r="S20" s="271"/>
      <c r="T20" s="271"/>
      <c r="U20" s="271"/>
      <c r="V20" s="244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  <c r="AI20" s="246"/>
      <c r="AJ20" s="24"/>
      <c r="AN20" s="218">
        <v>9</v>
      </c>
      <c r="AO20" s="218"/>
      <c r="AP20" s="218"/>
      <c r="AQ20" s="219"/>
      <c r="AR20" s="270"/>
      <c r="AS20" s="271"/>
      <c r="AT20" s="271"/>
      <c r="AU20" s="271"/>
      <c r="AV20" s="271"/>
      <c r="AW20" s="271"/>
      <c r="AX20" s="271"/>
      <c r="AY20" s="271"/>
      <c r="AZ20" s="271"/>
      <c r="BA20" s="271"/>
      <c r="BB20" s="271"/>
      <c r="BC20" s="271"/>
      <c r="BD20" s="271"/>
      <c r="BE20" s="271"/>
      <c r="BF20" s="271"/>
      <c r="BG20" s="271"/>
      <c r="BH20" s="244"/>
      <c r="BI20" s="245"/>
      <c r="BJ20" s="245"/>
      <c r="BK20" s="245"/>
      <c r="BL20" s="245"/>
      <c r="BM20" s="245"/>
      <c r="BN20" s="245"/>
      <c r="BO20" s="245"/>
      <c r="BP20" s="245"/>
      <c r="BQ20" s="245"/>
      <c r="BR20" s="245"/>
      <c r="BS20" s="245"/>
      <c r="BT20" s="245"/>
      <c r="BU20" s="246"/>
      <c r="BV20" s="24"/>
    </row>
    <row r="21" spans="1:74" ht="30" customHeight="1" thickBot="1" x14ac:dyDescent="0.25">
      <c r="B21" s="218">
        <v>10</v>
      </c>
      <c r="C21" s="218"/>
      <c r="D21" s="218"/>
      <c r="E21" s="219"/>
      <c r="F21" s="273"/>
      <c r="G21" s="274"/>
      <c r="H21" s="274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07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9"/>
      <c r="AJ21" s="24"/>
      <c r="AN21" s="218">
        <v>10</v>
      </c>
      <c r="AO21" s="218"/>
      <c r="AP21" s="218"/>
      <c r="AQ21" s="219"/>
      <c r="AR21" s="273"/>
      <c r="AS21" s="274"/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74"/>
      <c r="BG21" s="274"/>
      <c r="BH21" s="207"/>
      <c r="BI21" s="208"/>
      <c r="BJ21" s="208"/>
      <c r="BK21" s="208"/>
      <c r="BL21" s="208"/>
      <c r="BM21" s="208"/>
      <c r="BN21" s="208"/>
      <c r="BO21" s="208"/>
      <c r="BP21" s="208"/>
      <c r="BQ21" s="208"/>
      <c r="BR21" s="208"/>
      <c r="BS21" s="208"/>
      <c r="BT21" s="208"/>
      <c r="BU21" s="209"/>
      <c r="BV21" s="24"/>
    </row>
    <row r="22" spans="1:74" ht="21.6" customHeight="1" x14ac:dyDescent="0.2">
      <c r="A22" s="2"/>
      <c r="B22" s="23"/>
      <c r="C22" s="23"/>
      <c r="D22" s="23"/>
      <c r="E22" s="2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397"/>
      <c r="AD22" s="397"/>
      <c r="AE22" s="398">
        <f>COUNTA(AE12:AI21)</f>
        <v>0</v>
      </c>
      <c r="AF22" s="398"/>
      <c r="AG22" s="398"/>
      <c r="AH22" s="398"/>
      <c r="AI22" s="398"/>
      <c r="AJ22" s="24"/>
      <c r="AM22" s="2"/>
      <c r="AN22" s="23"/>
      <c r="AO22" s="23"/>
      <c r="AP22" s="23"/>
      <c r="AQ22" s="23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397"/>
      <c r="BP22" s="397"/>
      <c r="BQ22" s="398">
        <f>COUNTA(BQ12:BU21)</f>
        <v>0</v>
      </c>
      <c r="BR22" s="398"/>
      <c r="BS22" s="398"/>
      <c r="BT22" s="398"/>
      <c r="BU22" s="398"/>
      <c r="BV22" s="24"/>
    </row>
    <row r="23" spans="1:74" ht="21.6" customHeight="1" x14ac:dyDescent="0.2">
      <c r="B23" s="2"/>
      <c r="C23" s="2"/>
      <c r="D23" s="2"/>
      <c r="E23" s="2"/>
      <c r="F23" s="2"/>
      <c r="G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0"/>
      <c r="Z23" s="20"/>
      <c r="AA23" s="20"/>
      <c r="AB23" s="20"/>
      <c r="AC23" s="20"/>
      <c r="AD23" s="20"/>
      <c r="AE23" s="20"/>
      <c r="AF23" s="20"/>
      <c r="AG23" s="20"/>
      <c r="AI23" s="2"/>
    </row>
    <row r="24" spans="1:74" ht="21.6" customHeight="1" x14ac:dyDescent="0.2">
      <c r="B24" s="2"/>
      <c r="C24" s="2"/>
      <c r="D24" s="2"/>
      <c r="E24" s="2"/>
      <c r="F24" s="2"/>
      <c r="G24" s="2"/>
      <c r="U24" s="2"/>
      <c r="V24" s="210" t="s">
        <v>112</v>
      </c>
      <c r="W24" s="210"/>
      <c r="X24" s="210"/>
      <c r="Y24" s="210" t="s">
        <v>32</v>
      </c>
      <c r="Z24" s="210"/>
      <c r="AA24" s="210"/>
      <c r="AB24" s="210" t="s">
        <v>180</v>
      </c>
      <c r="AC24" s="210"/>
      <c r="AD24" s="210"/>
    </row>
    <row r="25" spans="1:74" ht="21.6" customHeight="1" x14ac:dyDescent="0.2">
      <c r="B25" s="2"/>
      <c r="C25" s="2"/>
      <c r="D25" s="2"/>
      <c r="E25" s="2"/>
      <c r="F25" s="2"/>
      <c r="G25" s="2"/>
      <c r="U25" s="2"/>
      <c r="V25" s="210" t="s">
        <v>199</v>
      </c>
      <c r="W25" s="210"/>
      <c r="X25" s="210"/>
      <c r="Y25" s="210">
        <f t="shared" ref="Y25:Y37" si="0">COUNTIF($V$12:$V$21,V25)</f>
        <v>0</v>
      </c>
      <c r="Z25" s="210"/>
      <c r="AA25" s="210"/>
      <c r="AB25" s="32"/>
      <c r="AC25" s="32"/>
      <c r="AD25" s="32"/>
    </row>
    <row r="26" spans="1:74" ht="21.6" customHeight="1" x14ac:dyDescent="0.2">
      <c r="V26" s="210" t="s">
        <v>83</v>
      </c>
      <c r="W26" s="210"/>
      <c r="X26" s="210"/>
      <c r="Y26" s="210">
        <f t="shared" si="0"/>
        <v>0</v>
      </c>
      <c r="Z26" s="210"/>
      <c r="AA26" s="210"/>
      <c r="AB26" s="210">
        <f t="shared" ref="AB26:AB34" si="1">COUNTIFS($V$12:$V$21,V26,$AE$12:$AE$21,"○")</f>
        <v>0</v>
      </c>
      <c r="AC26" s="210"/>
      <c r="AD26" s="210"/>
    </row>
    <row r="27" spans="1:74" ht="21.6" customHeight="1" x14ac:dyDescent="0.2">
      <c r="V27" s="210" t="s">
        <v>84</v>
      </c>
      <c r="W27" s="210"/>
      <c r="X27" s="210"/>
      <c r="Y27" s="210">
        <f t="shared" si="0"/>
        <v>0</v>
      </c>
      <c r="Z27" s="210"/>
      <c r="AA27" s="210"/>
      <c r="AB27" s="210">
        <f t="shared" si="1"/>
        <v>0</v>
      </c>
      <c r="AC27" s="210"/>
      <c r="AD27" s="210"/>
    </row>
    <row r="28" spans="1:74" ht="21.6" customHeight="1" x14ac:dyDescent="0.2">
      <c r="V28" s="210" t="s">
        <v>85</v>
      </c>
      <c r="W28" s="210"/>
      <c r="X28" s="210"/>
      <c r="Y28" s="210">
        <f t="shared" si="0"/>
        <v>0</v>
      </c>
      <c r="Z28" s="210"/>
      <c r="AA28" s="210"/>
      <c r="AB28" s="210">
        <f t="shared" si="1"/>
        <v>0</v>
      </c>
      <c r="AC28" s="210"/>
      <c r="AD28" s="210"/>
    </row>
    <row r="29" spans="1:74" ht="21.6" customHeight="1" x14ac:dyDescent="0.2">
      <c r="V29" s="210" t="s">
        <v>86</v>
      </c>
      <c r="W29" s="210"/>
      <c r="X29" s="210"/>
      <c r="Y29" s="210">
        <f t="shared" si="0"/>
        <v>0</v>
      </c>
      <c r="Z29" s="210"/>
      <c r="AA29" s="210"/>
      <c r="AB29" s="210">
        <f t="shared" si="1"/>
        <v>0</v>
      </c>
      <c r="AC29" s="210"/>
      <c r="AD29" s="210"/>
    </row>
    <row r="30" spans="1:74" ht="21.6" customHeight="1" x14ac:dyDescent="0.2">
      <c r="V30" s="210" t="s">
        <v>87</v>
      </c>
      <c r="W30" s="210"/>
      <c r="X30" s="210"/>
      <c r="Y30" s="210">
        <f t="shared" si="0"/>
        <v>0</v>
      </c>
      <c r="Z30" s="210"/>
      <c r="AA30" s="210"/>
      <c r="AB30" s="210">
        <f t="shared" si="1"/>
        <v>0</v>
      </c>
      <c r="AC30" s="210"/>
      <c r="AD30" s="210"/>
    </row>
    <row r="31" spans="1:74" ht="21.6" customHeight="1" x14ac:dyDescent="0.2">
      <c r="V31" s="210" t="s">
        <v>88</v>
      </c>
      <c r="W31" s="210"/>
      <c r="X31" s="210"/>
      <c r="Y31" s="210">
        <f t="shared" si="0"/>
        <v>0</v>
      </c>
      <c r="Z31" s="210"/>
      <c r="AA31" s="210"/>
      <c r="AB31" s="210">
        <f t="shared" si="1"/>
        <v>0</v>
      </c>
      <c r="AC31" s="210"/>
      <c r="AD31" s="210"/>
    </row>
    <row r="32" spans="1:74" ht="21.6" customHeight="1" x14ac:dyDescent="0.2">
      <c r="V32" s="210" t="s">
        <v>109</v>
      </c>
      <c r="W32" s="210"/>
      <c r="X32" s="210"/>
      <c r="Y32" s="210">
        <f t="shared" si="0"/>
        <v>0</v>
      </c>
      <c r="Z32" s="210"/>
      <c r="AA32" s="210"/>
      <c r="AB32" s="210">
        <f t="shared" si="1"/>
        <v>0</v>
      </c>
      <c r="AC32" s="210"/>
      <c r="AD32" s="210"/>
    </row>
    <row r="33" spans="22:30" ht="21.6" customHeight="1" x14ac:dyDescent="0.2">
      <c r="V33" s="210" t="s">
        <v>110</v>
      </c>
      <c r="W33" s="210"/>
      <c r="X33" s="210"/>
      <c r="Y33" s="210">
        <f t="shared" si="0"/>
        <v>0</v>
      </c>
      <c r="Z33" s="210"/>
      <c r="AA33" s="210"/>
      <c r="AB33" s="210">
        <f t="shared" si="1"/>
        <v>0</v>
      </c>
      <c r="AC33" s="210"/>
      <c r="AD33" s="210"/>
    </row>
    <row r="34" spans="22:30" ht="21.6" customHeight="1" x14ac:dyDescent="0.2">
      <c r="V34" s="210" t="s">
        <v>111</v>
      </c>
      <c r="W34" s="210"/>
      <c r="X34" s="210"/>
      <c r="Y34" s="210">
        <f t="shared" si="0"/>
        <v>0</v>
      </c>
      <c r="Z34" s="210"/>
      <c r="AA34" s="210"/>
      <c r="AB34" s="210">
        <f t="shared" si="1"/>
        <v>0</v>
      </c>
      <c r="AC34" s="210"/>
      <c r="AD34" s="210"/>
    </row>
    <row r="35" spans="22:30" ht="21.6" customHeight="1" x14ac:dyDescent="0.2">
      <c r="V35" s="210" t="s">
        <v>200</v>
      </c>
      <c r="W35" s="210"/>
      <c r="X35" s="210"/>
      <c r="Y35" s="210">
        <f t="shared" si="0"/>
        <v>0</v>
      </c>
      <c r="Z35" s="210"/>
      <c r="AA35" s="210"/>
      <c r="AB35" s="32"/>
      <c r="AC35" s="32"/>
      <c r="AD35" s="32"/>
    </row>
    <row r="36" spans="22:30" ht="21.6" customHeight="1" x14ac:dyDescent="0.2">
      <c r="V36" s="210" t="s">
        <v>201</v>
      </c>
      <c r="W36" s="210"/>
      <c r="X36" s="210"/>
      <c r="Y36" s="210">
        <f t="shared" si="0"/>
        <v>0</v>
      </c>
      <c r="Z36" s="210"/>
      <c r="AA36" s="210"/>
      <c r="AB36" s="32"/>
      <c r="AC36" s="32"/>
      <c r="AD36" s="32"/>
    </row>
    <row r="37" spans="22:30" ht="21.6" customHeight="1" x14ac:dyDescent="0.2">
      <c r="V37" s="210" t="s">
        <v>202</v>
      </c>
      <c r="W37" s="210"/>
      <c r="X37" s="210"/>
      <c r="Y37" s="210">
        <f t="shared" si="0"/>
        <v>0</v>
      </c>
      <c r="Z37" s="210"/>
      <c r="AA37" s="210"/>
      <c r="AB37" s="32"/>
      <c r="AC37" s="32"/>
      <c r="AD37" s="32"/>
    </row>
    <row r="38" spans="22:30" ht="21" customHeight="1" x14ac:dyDescent="0.2">
      <c r="Y38" s="210">
        <f>SUM(Y26:AA34)</f>
        <v>0</v>
      </c>
      <c r="Z38" s="210"/>
      <c r="AA38" s="210"/>
      <c r="AB38" s="210">
        <f>SUM(AB26:AD34)</f>
        <v>0</v>
      </c>
      <c r="AC38" s="210"/>
      <c r="AD38" s="210"/>
    </row>
  </sheetData>
  <mergeCells count="156">
    <mergeCell ref="AN21:AQ21"/>
    <mergeCell ref="AR21:AY21"/>
    <mergeCell ref="AZ21:BG21"/>
    <mergeCell ref="BH21:BU21"/>
    <mergeCell ref="BO22:BP22"/>
    <mergeCell ref="BQ22:BU22"/>
    <mergeCell ref="V11:AI11"/>
    <mergeCell ref="V12:AI12"/>
    <mergeCell ref="V13:AI13"/>
    <mergeCell ref="V14:AI14"/>
    <mergeCell ref="V15:AI15"/>
    <mergeCell ref="V16:AI16"/>
    <mergeCell ref="V17:AI17"/>
    <mergeCell ref="V18:AI18"/>
    <mergeCell ref="V19:AI19"/>
    <mergeCell ref="V20:AI20"/>
    <mergeCell ref="V21:AI21"/>
    <mergeCell ref="AN11:AQ11"/>
    <mergeCell ref="AR11:AY11"/>
    <mergeCell ref="AZ11:BG11"/>
    <mergeCell ref="BH11:BU11"/>
    <mergeCell ref="AN19:AQ19"/>
    <mergeCell ref="AR19:AY19"/>
    <mergeCell ref="AZ19:BG19"/>
    <mergeCell ref="BH19:BU19"/>
    <mergeCell ref="AN20:AQ20"/>
    <mergeCell ref="AR20:AY20"/>
    <mergeCell ref="AZ20:BG20"/>
    <mergeCell ref="BH20:BU20"/>
    <mergeCell ref="AN17:AQ17"/>
    <mergeCell ref="AR17:AY17"/>
    <mergeCell ref="AZ17:BG17"/>
    <mergeCell ref="BH17:BU17"/>
    <mergeCell ref="AN18:AQ18"/>
    <mergeCell ref="AR18:AY18"/>
    <mergeCell ref="AZ18:BG18"/>
    <mergeCell ref="BH18:BU18"/>
    <mergeCell ref="AN15:AQ15"/>
    <mergeCell ref="AR15:AY15"/>
    <mergeCell ref="AZ15:BG15"/>
    <mergeCell ref="BH15:BU15"/>
    <mergeCell ref="AN16:AQ16"/>
    <mergeCell ref="AR16:AY16"/>
    <mergeCell ref="AZ16:BG16"/>
    <mergeCell ref="BH16:BU16"/>
    <mergeCell ref="AN13:AQ13"/>
    <mergeCell ref="AR13:AY13"/>
    <mergeCell ref="AZ13:BG13"/>
    <mergeCell ref="BH13:BU13"/>
    <mergeCell ref="AN14:AQ14"/>
    <mergeCell ref="AR14:AY14"/>
    <mergeCell ref="AZ14:BG14"/>
    <mergeCell ref="BH14:BU14"/>
    <mergeCell ref="AN12:AQ12"/>
    <mergeCell ref="AR12:AY12"/>
    <mergeCell ref="AZ12:BG12"/>
    <mergeCell ref="BH12:BU12"/>
    <mergeCell ref="AO2:BN3"/>
    <mergeCell ref="BQ2:BR2"/>
    <mergeCell ref="AN5:AQ5"/>
    <mergeCell ref="AR5:AW5"/>
    <mergeCell ref="BQ5:BT5"/>
    <mergeCell ref="AN6:AT6"/>
    <mergeCell ref="AN8:AQ8"/>
    <mergeCell ref="AR8:BF9"/>
    <mergeCell ref="BG8:BJ8"/>
    <mergeCell ref="BK8:BU9"/>
    <mergeCell ref="AN9:AQ9"/>
    <mergeCell ref="BG9:BJ9"/>
    <mergeCell ref="Y38:AA38"/>
    <mergeCell ref="AB38:AD38"/>
    <mergeCell ref="V34:X34"/>
    <mergeCell ref="Y34:AA34"/>
    <mergeCell ref="AB34:AD34"/>
    <mergeCell ref="V33:X33"/>
    <mergeCell ref="Y33:AA33"/>
    <mergeCell ref="AB33:AD33"/>
    <mergeCell ref="V32:X32"/>
    <mergeCell ref="Y32:AA32"/>
    <mergeCell ref="AB32:AD32"/>
    <mergeCell ref="Y37:AA37"/>
    <mergeCell ref="V37:X37"/>
    <mergeCell ref="AB28:AD28"/>
    <mergeCell ref="V27:X27"/>
    <mergeCell ref="Y27:AA27"/>
    <mergeCell ref="AB27:AD27"/>
    <mergeCell ref="V26:X26"/>
    <mergeCell ref="Y26:AA26"/>
    <mergeCell ref="AB26:AD26"/>
    <mergeCell ref="V31:X31"/>
    <mergeCell ref="Y31:AA31"/>
    <mergeCell ref="AB31:AD31"/>
    <mergeCell ref="V30:X30"/>
    <mergeCell ref="Y30:AA30"/>
    <mergeCell ref="AB30:AD30"/>
    <mergeCell ref="V29:X29"/>
    <mergeCell ref="Y29:AA29"/>
    <mergeCell ref="AB29:AD29"/>
    <mergeCell ref="V24:X24"/>
    <mergeCell ref="Y24:AA24"/>
    <mergeCell ref="AB24:AD24"/>
    <mergeCell ref="AC22:AD22"/>
    <mergeCell ref="AE22:AI22"/>
    <mergeCell ref="B17:E17"/>
    <mergeCell ref="F17:M17"/>
    <mergeCell ref="N17:U17"/>
    <mergeCell ref="B21:E21"/>
    <mergeCell ref="F21:M21"/>
    <mergeCell ref="N21:U21"/>
    <mergeCell ref="B20:E20"/>
    <mergeCell ref="F20:M20"/>
    <mergeCell ref="N20:U20"/>
    <mergeCell ref="B19:E19"/>
    <mergeCell ref="F19:M19"/>
    <mergeCell ref="N19:U19"/>
    <mergeCell ref="N12:U12"/>
    <mergeCell ref="B11:E11"/>
    <mergeCell ref="F11:M11"/>
    <mergeCell ref="N11:U11"/>
    <mergeCell ref="B6:H6"/>
    <mergeCell ref="B8:E8"/>
    <mergeCell ref="F8:T9"/>
    <mergeCell ref="U8:X8"/>
    <mergeCell ref="B15:E15"/>
    <mergeCell ref="F15:M15"/>
    <mergeCell ref="N15:U15"/>
    <mergeCell ref="B14:E14"/>
    <mergeCell ref="F14:M14"/>
    <mergeCell ref="N14:U14"/>
    <mergeCell ref="B13:E13"/>
    <mergeCell ref="F13:M13"/>
    <mergeCell ref="N13:U13"/>
    <mergeCell ref="Y8:AI9"/>
    <mergeCell ref="C2:AB3"/>
    <mergeCell ref="AE2:AF2"/>
    <mergeCell ref="B5:E5"/>
    <mergeCell ref="F5:K5"/>
    <mergeCell ref="AE5:AH5"/>
    <mergeCell ref="Y25:AA25"/>
    <mergeCell ref="Y35:AA35"/>
    <mergeCell ref="Y36:AA36"/>
    <mergeCell ref="V25:X25"/>
    <mergeCell ref="V35:X35"/>
    <mergeCell ref="V36:X36"/>
    <mergeCell ref="B9:E9"/>
    <mergeCell ref="U9:X9"/>
    <mergeCell ref="B16:E16"/>
    <mergeCell ref="F16:M16"/>
    <mergeCell ref="N16:U16"/>
    <mergeCell ref="B18:E18"/>
    <mergeCell ref="F18:M18"/>
    <mergeCell ref="N18:U18"/>
    <mergeCell ref="V28:X28"/>
    <mergeCell ref="Y28:AA28"/>
    <mergeCell ref="B12:E12"/>
    <mergeCell ref="F12:M12"/>
  </mergeCells>
  <phoneticPr fontId="3"/>
  <dataValidations count="3">
    <dataValidation allowBlank="1" showInputMessage="1" showErrorMessage="1" prompt="クラブ情報_x000a_シートで入力" sqref="F8:T9 Y8:AI9 AR8:BF9 BK8:BU9" xr:uid="{FC1C34C2-203E-4954-969E-89001E0B56A8}"/>
    <dataValidation imeMode="on" allowBlank="1" showInputMessage="1" showErrorMessage="1" prompt="姓と名の間に_x000a_全角スペースを_x000a_入れてください" sqref="N12:N21 F12:F21 AZ12:AZ21 AR12:AR21" xr:uid="{12D78E63-0117-406B-AF6D-0DA44981338C}"/>
    <dataValidation type="list" allowBlank="1" showInputMessage="1" showErrorMessage="1" sqref="V12:V21 BH12:BH21" xr:uid="{165B5AC3-B167-4489-AFD2-92E39A895164}">
      <formula1>"幼児,小１,小２,小３,小４,小５,小６,中１,中２,中３,高１,高２,高３"</formula1>
    </dataValidation>
  </dataValidations>
  <printOptions horizontalCentered="1"/>
  <pageMargins left="0.39370078740157483" right="0.39370078740157483" top="0.39370078740157483" bottom="0.19685039370078741" header="0.19685039370078741" footer="0.19685039370078741"/>
  <pageSetup paperSize="9" orientation="portrait" horizontalDpi="4294967293" r:id="rId1"/>
  <colBreaks count="1" manualBreakCount="1">
    <brk id="37" max="2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24</vt:i4>
      </vt:variant>
    </vt:vector>
  </HeadingPairs>
  <TitlesOfParts>
    <vt:vector size="48" baseType="lpstr">
      <vt:lpstr>申込書記入上の注意</vt:lpstr>
      <vt:lpstr>クラブ情報</vt:lpstr>
      <vt:lpstr>審判</vt:lpstr>
      <vt:lpstr>①種目別（）</vt:lpstr>
      <vt:lpstr>②種目別（）</vt:lpstr>
      <vt:lpstr>③種目別（）</vt:lpstr>
      <vt:lpstr>④種目別（）</vt:lpstr>
      <vt:lpstr>棄権・選手交代届</vt:lpstr>
      <vt:lpstr>①コンテスト男子</vt:lpstr>
      <vt:lpstr>②コンテスト女子</vt:lpstr>
      <vt:lpstr>⑦コンテスト3.4年</vt:lpstr>
      <vt:lpstr>⑦コンテスト5.6年</vt:lpstr>
      <vt:lpstr>➂中学生種目別</vt:lpstr>
      <vt:lpstr>➃ユース種目別</vt:lpstr>
      <vt:lpstr>⑤ジュニア個人総合</vt:lpstr>
      <vt:lpstr>⑥ユース個人総合</vt:lpstr>
      <vt:lpstr>⑦コンテストチーム</vt:lpstr>
      <vt:lpstr>⑧チャイルド団体</vt:lpstr>
      <vt:lpstr>⑨ジュニア団体</vt:lpstr>
      <vt:lpstr>⑩ユース団体</vt:lpstr>
      <vt:lpstr>⑨集団演技</vt:lpstr>
      <vt:lpstr>編集不可 (R8)</vt:lpstr>
      <vt:lpstr>編集不可</vt:lpstr>
      <vt:lpstr>参加人数一覧</vt:lpstr>
      <vt:lpstr>①コンテスト男子!Print_Area</vt:lpstr>
      <vt:lpstr>'①種目別（）'!Print_Area</vt:lpstr>
      <vt:lpstr>②コンテスト女子!Print_Area</vt:lpstr>
      <vt:lpstr>'②種目別（）'!Print_Area</vt:lpstr>
      <vt:lpstr>'③種目別（）'!Print_Area</vt:lpstr>
      <vt:lpstr>'➂中学生種目別'!Print_Area</vt:lpstr>
      <vt:lpstr>'➃ユース種目別'!Print_Area</vt:lpstr>
      <vt:lpstr>'④種目別（）'!Print_Area</vt:lpstr>
      <vt:lpstr>⑤ジュニア個人総合!Print_Area</vt:lpstr>
      <vt:lpstr>⑥ユース個人総合!Print_Area</vt:lpstr>
      <vt:lpstr>⑦コンテスト3.4年!Print_Area</vt:lpstr>
      <vt:lpstr>⑦コンテスト5.6年!Print_Area</vt:lpstr>
      <vt:lpstr>⑦コンテストチーム!Print_Area</vt:lpstr>
      <vt:lpstr>⑧チャイルド団体!Print_Area</vt:lpstr>
      <vt:lpstr>⑨ジュニア団体!Print_Area</vt:lpstr>
      <vt:lpstr>⑨集団演技!Print_Area</vt:lpstr>
      <vt:lpstr>⑩ユース団体!Print_Area</vt:lpstr>
      <vt:lpstr>クラブ情報!Print_Area</vt:lpstr>
      <vt:lpstr>棄権・選手交代届!Print_Area</vt:lpstr>
      <vt:lpstr>参加人数一覧!Print_Area</vt:lpstr>
      <vt:lpstr>審判!Print_Area</vt:lpstr>
      <vt:lpstr>申込書記入上の注意!Print_Area</vt:lpstr>
      <vt:lpstr>編集不可!Print_Area</vt:lpstr>
      <vt:lpstr>'編集不可 (R8)'!Print_Area</vt:lpstr>
    </vt:vector>
  </TitlesOfParts>
  <Company>Win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英子相羽</dc:creator>
  <cp:lastModifiedBy>光洋 栗原</cp:lastModifiedBy>
  <cp:lastPrinted>2026-09-04T03:01:34Z</cp:lastPrinted>
  <dcterms:created xsi:type="dcterms:W3CDTF">2007-11-24T11:25:15Z</dcterms:created>
  <dcterms:modified xsi:type="dcterms:W3CDTF">2026-09-04T03:02:56Z</dcterms:modified>
</cp:coreProperties>
</file>